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20" windowHeight="8010" tabRatio="774" activeTab="1"/>
  </bookViews>
  <sheets>
    <sheet name="Information" sheetId="1" r:id="rId1"/>
    <sheet name="Grid" sheetId="2" r:id="rId2"/>
    <sheet name="Workspace" sheetId="3" state="hidden" r:id="rId3"/>
  </sheets>
  <definedNames>
    <definedName name="_xlfn.COUNTIFS" hidden="1">#NAME?</definedName>
  </definedNames>
  <calcPr fullCalcOnLoad="1"/>
</workbook>
</file>

<file path=xl/sharedStrings.xml><?xml version="1.0" encoding="utf-8"?>
<sst xmlns="http://schemas.openxmlformats.org/spreadsheetml/2006/main" count="201" uniqueCount="121">
  <si>
    <t>Washington</t>
  </si>
  <si>
    <t>Jan</t>
  </si>
  <si>
    <t>Feb</t>
  </si>
  <si>
    <t>Mar</t>
  </si>
  <si>
    <t>Apr</t>
  </si>
  <si>
    <t>May</t>
  </si>
  <si>
    <t>Jun</t>
  </si>
  <si>
    <t>Jul</t>
  </si>
  <si>
    <t>Aug</t>
  </si>
  <si>
    <t>Sep</t>
  </si>
  <si>
    <t>Oct</t>
  </si>
  <si>
    <t>Nov</t>
  </si>
  <si>
    <t>Dec</t>
  </si>
  <si>
    <t>Total</t>
  </si>
  <si>
    <t>Adams</t>
  </si>
  <si>
    <t>Jefferson</t>
  </si>
  <si>
    <t>Monroe</t>
  </si>
  <si>
    <t>Madison</t>
  </si>
  <si>
    <t>Lafayette</t>
  </si>
  <si>
    <t>Lincoln</t>
  </si>
  <si>
    <t>South Twin</t>
  </si>
  <si>
    <t>Carter Dome</t>
  </si>
  <si>
    <t>Moosilauke</t>
  </si>
  <si>
    <t>Eisenhower</t>
  </si>
  <si>
    <t>North Twin</t>
  </si>
  <si>
    <t>Carrigain</t>
  </si>
  <si>
    <t>Bond</t>
  </si>
  <si>
    <t>Middle Carter</t>
  </si>
  <si>
    <t>West Bond</t>
  </si>
  <si>
    <t>Garfield</t>
  </si>
  <si>
    <t>Liberty</t>
  </si>
  <si>
    <t>South Carter</t>
  </si>
  <si>
    <t>Wildcat</t>
  </si>
  <si>
    <t>Hancock</t>
  </si>
  <si>
    <t>South Kinsman</t>
  </si>
  <si>
    <t>Field</t>
  </si>
  <si>
    <t>Osceola</t>
  </si>
  <si>
    <t>Flume</t>
  </si>
  <si>
    <t>South Hancock</t>
  </si>
  <si>
    <t>Pierce</t>
  </si>
  <si>
    <t>North Kinsman</t>
  </si>
  <si>
    <t>Willey</t>
  </si>
  <si>
    <t>Bondcliff</t>
  </si>
  <si>
    <t>Zealand</t>
  </si>
  <si>
    <t>Cabot</t>
  </si>
  <si>
    <t>East Osceola</t>
  </si>
  <si>
    <t>Cannon</t>
  </si>
  <si>
    <t>Wildcat D</t>
  </si>
  <si>
    <t>Hale</t>
  </si>
  <si>
    <t>Jackson</t>
  </si>
  <si>
    <t>Tom</t>
  </si>
  <si>
    <t>Moriah</t>
  </si>
  <si>
    <t>Passaconaway</t>
  </si>
  <si>
    <t>Owl's Head</t>
  </si>
  <si>
    <t>Galehead</t>
  </si>
  <si>
    <t>Whiteface</t>
  </si>
  <si>
    <t>Waumbek</t>
  </si>
  <si>
    <t>Isolation</t>
  </si>
  <si>
    <t>Tecumseh</t>
  </si>
  <si>
    <t>N. Tripyramid</t>
  </si>
  <si>
    <t>M Tripyramid</t>
  </si>
  <si>
    <t>Name:</t>
  </si>
  <si>
    <t>Address:</t>
  </si>
  <si>
    <t>City:</t>
  </si>
  <si>
    <t>State:</t>
  </si>
  <si>
    <t>Zip:</t>
  </si>
  <si>
    <t>Email Address:</t>
  </si>
  <si>
    <t>What was your last peak?</t>
  </si>
  <si>
    <t>Sample</t>
  </si>
  <si>
    <t>22,'08</t>
  </si>
  <si>
    <t>17,'05</t>
  </si>
  <si>
    <t>26,'09</t>
  </si>
  <si>
    <t>31,'04</t>
  </si>
  <si>
    <t>21,'03</t>
  </si>
  <si>
    <t>08,'99</t>
  </si>
  <si>
    <t>If anybody, who accompanied you when you finished?</t>
  </si>
  <si>
    <t>What date did you complete the Grid?</t>
  </si>
  <si>
    <t>The purpose of the abbreviated date is to make it possible to put the complete Grid on one page.</t>
  </si>
  <si>
    <t>Grid #1</t>
  </si>
  <si>
    <t>Grid #2</t>
  </si>
  <si>
    <t>Grid #3</t>
  </si>
  <si>
    <t>Grid #4</t>
  </si>
  <si>
    <t>Grid #5</t>
  </si>
  <si>
    <t>Grid #6</t>
  </si>
  <si>
    <t>Grid #7</t>
  </si>
  <si>
    <t>Grid #8</t>
  </si>
  <si>
    <t>Grid #9</t>
  </si>
  <si>
    <t>Grid #10</t>
  </si>
  <si>
    <t>Total for Year</t>
  </si>
  <si>
    <t>Total Completed Grids</t>
  </si>
  <si>
    <t>This page is a work area used to help calculate totals. The final results are shown on the Totals page.</t>
  </si>
  <si>
    <t>Note: For totals to calculate correctly dates MUST be entered in the following format.</t>
  </si>
  <si>
    <t xml:space="preserve">As you work on completing the Grid please fill in each box with two digits for the day of the month, a comma, an apostophe, and two digits for the current year.  The month can be left out since it is already given. Totals will be calculated for you. When you get to 576 completed peaks on Grid #1, you've earned your patch. </t>
  </si>
  <si>
    <t>Can we announce your finish to the hiking public?  Yes ___  No ___</t>
  </si>
  <si>
    <t>Can we post your name on the website?  Yes ___  No ___</t>
  </si>
  <si>
    <t>Signature ___________________________________</t>
  </si>
  <si>
    <t>Application for Completing the New England 4000 Footer Grid</t>
  </si>
  <si>
    <t>New England</t>
  </si>
  <si>
    <t>NH</t>
  </si>
  <si>
    <t>St</t>
  </si>
  <si>
    <t>ME</t>
  </si>
  <si>
    <t>VT</t>
  </si>
  <si>
    <t>Katahdin, Baxter Peak</t>
  </si>
  <si>
    <t>Katahdin, Hamlin Peak</t>
  </si>
  <si>
    <t>Sugarloaf</t>
  </si>
  <si>
    <t>Crocker</t>
  </si>
  <si>
    <t>Old Speak</t>
  </si>
  <si>
    <t>North Brother</t>
  </si>
  <si>
    <t>Bigelow, West Peak</t>
  </si>
  <si>
    <t>Saddleback</t>
  </si>
  <si>
    <t>Bigelow, Avery Peak</t>
  </si>
  <si>
    <t>Abraham</t>
  </si>
  <si>
    <t>South  Crocker</t>
  </si>
  <si>
    <t>Redington</t>
  </si>
  <si>
    <t>Spaulding</t>
  </si>
  <si>
    <t>Mansfield</t>
  </si>
  <si>
    <t>Killington</t>
  </si>
  <si>
    <t>Camel's Hump</t>
  </si>
  <si>
    <t>Ellen</t>
  </si>
  <si>
    <t>Abrham</t>
  </si>
  <si>
    <t>Saddleback Horn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</si>
</sst>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s>
  <fonts count="52">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4"/>
      <color indexed="8"/>
      <name val="Calibri"/>
      <family val="2"/>
    </font>
    <font>
      <b/>
      <sz val="8"/>
      <color indexed="8"/>
      <name val="Calibri"/>
      <family val="2"/>
    </font>
    <font>
      <b/>
      <sz val="12"/>
      <color indexed="57"/>
      <name val="Calibri"/>
      <family val="2"/>
    </font>
    <font>
      <sz val="16"/>
      <color indexed="10"/>
      <name val="Calibri"/>
      <family val="2"/>
    </font>
    <font>
      <b/>
      <sz val="20"/>
      <color indexed="10"/>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4"/>
      <color theme="1"/>
      <name val="Calibri"/>
      <family val="2"/>
    </font>
    <font>
      <b/>
      <sz val="8"/>
      <color theme="1"/>
      <name val="Calibri"/>
      <family val="2"/>
    </font>
    <font>
      <b/>
      <sz val="12"/>
      <color theme="6" tint="-0.24997000396251678"/>
      <name val="Calibri"/>
      <family val="2"/>
    </font>
    <font>
      <sz val="16"/>
      <color rgb="FFFF0000"/>
      <name val="Calibri"/>
      <family val="2"/>
    </font>
    <font>
      <b/>
      <sz val="20"/>
      <color rgb="FFFF0000"/>
      <name val="Calibri"/>
      <family val="2"/>
    </font>
    <font>
      <b/>
      <sz val="2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rgb="FFA7C46E"/>
        <bgColor indexed="64"/>
      </patternFill>
    </fill>
    <fill>
      <patternFill patternType="solid">
        <fgColor rgb="FFD7E4BE"/>
        <bgColor indexed="64"/>
      </patternFill>
    </fill>
    <fill>
      <patternFill patternType="solid">
        <fgColor theme="3" tint="0.39998000860214233"/>
        <bgColor indexed="64"/>
      </patternFill>
    </fill>
    <fill>
      <patternFill patternType="solid">
        <fgColor rgb="FF00B050"/>
        <bgColor indexed="64"/>
      </patternFill>
    </fill>
    <fill>
      <patternFill patternType="solid">
        <fgColor theme="0"/>
        <bgColor indexed="64"/>
      </patternFill>
    </fill>
    <fill>
      <patternFill patternType="solid">
        <fgColor rgb="FF00D25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0">
    <xf numFmtId="0" fontId="0" fillId="0" borderId="0" xfId="0" applyFont="1" applyAlignment="1">
      <alignment/>
    </xf>
    <xf numFmtId="0" fontId="0" fillId="0" borderId="0" xfId="0" applyAlignment="1">
      <alignment wrapText="1"/>
    </xf>
    <xf numFmtId="0" fontId="45" fillId="33" borderId="10" xfId="0" applyFont="1" applyFill="1" applyBorder="1" applyAlignment="1">
      <alignment horizontal="center"/>
    </xf>
    <xf numFmtId="0" fontId="45" fillId="34" borderId="11" xfId="0" applyFont="1" applyFill="1" applyBorder="1" applyAlignment="1">
      <alignment horizontal="center"/>
    </xf>
    <xf numFmtId="0" fontId="0" fillId="0" borderId="0" xfId="0" applyAlignment="1">
      <alignment vertical="top"/>
    </xf>
    <xf numFmtId="0" fontId="45" fillId="34" borderId="11" xfId="0" applyFont="1" applyFill="1" applyBorder="1" applyAlignment="1">
      <alignment horizontal="left"/>
    </xf>
    <xf numFmtId="0" fontId="0" fillId="0" borderId="11" xfId="0" applyBorder="1" applyAlignment="1">
      <alignment/>
    </xf>
    <xf numFmtId="16" fontId="0" fillId="0" borderId="11" xfId="0" applyNumberFormat="1" applyBorder="1" applyAlignment="1">
      <alignment/>
    </xf>
    <xf numFmtId="0" fontId="46" fillId="0" borderId="0" xfId="0" applyFont="1" applyAlignment="1">
      <alignment/>
    </xf>
    <xf numFmtId="0" fontId="43" fillId="0" borderId="0" xfId="0" applyFont="1" applyAlignment="1">
      <alignment/>
    </xf>
    <xf numFmtId="0" fontId="47" fillId="35" borderId="11" xfId="0" applyFont="1" applyFill="1" applyBorder="1" applyAlignment="1">
      <alignment/>
    </xf>
    <xf numFmtId="0" fontId="47" fillId="35" borderId="11" xfId="0" applyFont="1" applyFill="1" applyBorder="1" applyAlignment="1">
      <alignment horizontal="center"/>
    </xf>
    <xf numFmtId="0" fontId="47" fillId="33" borderId="12" xfId="0" applyFont="1" applyFill="1" applyBorder="1" applyAlignment="1">
      <alignment horizontal="center"/>
    </xf>
    <xf numFmtId="0" fontId="47" fillId="35" borderId="13" xfId="0" applyFont="1" applyFill="1" applyBorder="1" applyAlignment="1">
      <alignment/>
    </xf>
    <xf numFmtId="0" fontId="48" fillId="0" borderId="14" xfId="0" applyFont="1" applyBorder="1" applyAlignment="1">
      <alignment horizontal="center"/>
    </xf>
    <xf numFmtId="16" fontId="0" fillId="0" borderId="0" xfId="0" applyNumberFormat="1" applyAlignment="1">
      <alignment/>
    </xf>
    <xf numFmtId="0" fontId="49" fillId="0" borderId="0" xfId="0" applyFont="1" applyAlignment="1">
      <alignment/>
    </xf>
    <xf numFmtId="49" fontId="0" fillId="36" borderId="11" xfId="0" applyNumberFormat="1" applyFont="1" applyFill="1" applyBorder="1" applyAlignment="1">
      <alignment horizontal="center"/>
    </xf>
    <xf numFmtId="0" fontId="0" fillId="0" borderId="0" xfId="0" applyAlignment="1">
      <alignment/>
    </xf>
    <xf numFmtId="49" fontId="0" fillId="0" borderId="11" xfId="0" applyNumberFormat="1" applyBorder="1" applyAlignment="1">
      <alignment horizontal="center"/>
    </xf>
    <xf numFmtId="49" fontId="0" fillId="0" borderId="13" xfId="0" applyNumberFormat="1" applyBorder="1" applyAlignment="1">
      <alignment horizontal="center"/>
    </xf>
    <xf numFmtId="49" fontId="0" fillId="0" borderId="15" xfId="0" applyNumberFormat="1" applyBorder="1" applyAlignment="1">
      <alignment horizontal="center"/>
    </xf>
    <xf numFmtId="49" fontId="0" fillId="36" borderId="11" xfId="0" applyNumberFormat="1" applyFill="1" applyBorder="1" applyAlignment="1">
      <alignment horizontal="center"/>
    </xf>
    <xf numFmtId="0" fontId="0" fillId="0" borderId="0" xfId="0" applyAlignment="1">
      <alignment vertical="top"/>
    </xf>
    <xf numFmtId="0" fontId="0" fillId="0" borderId="0" xfId="0" applyAlignment="1">
      <alignment/>
    </xf>
    <xf numFmtId="0" fontId="47" fillId="37" borderId="11" xfId="0" applyFont="1" applyFill="1" applyBorder="1" applyAlignment="1">
      <alignment/>
    </xf>
    <xf numFmtId="0" fontId="47" fillId="38" borderId="11" xfId="0" applyFont="1" applyFill="1" applyBorder="1" applyAlignment="1">
      <alignment/>
    </xf>
    <xf numFmtId="0" fontId="47" fillId="39" borderId="11" xfId="0" applyFont="1" applyFill="1" applyBorder="1" applyAlignment="1">
      <alignment/>
    </xf>
    <xf numFmtId="49" fontId="0" fillId="0" borderId="11" xfId="0" applyNumberFormat="1" applyFont="1" applyBorder="1" applyAlignment="1">
      <alignment horizontal="center"/>
    </xf>
    <xf numFmtId="49" fontId="0" fillId="0" borderId="15" xfId="0" applyNumberFormat="1" applyFont="1" applyBorder="1" applyAlignment="1">
      <alignment horizontal="center"/>
    </xf>
    <xf numFmtId="49" fontId="0" fillId="0" borderId="13" xfId="0" applyNumberFormat="1" applyFont="1" applyBorder="1" applyAlignment="1">
      <alignment horizontal="center"/>
    </xf>
    <xf numFmtId="0" fontId="0" fillId="40" borderId="11" xfId="0" applyFont="1" applyFill="1" applyBorder="1" applyAlignment="1">
      <alignment/>
    </xf>
    <xf numFmtId="0" fontId="0" fillId="37" borderId="11" xfId="0" applyFont="1" applyFill="1" applyBorder="1" applyAlignment="1">
      <alignment/>
    </xf>
    <xf numFmtId="0" fontId="0" fillId="0" borderId="0" xfId="0" applyAlignment="1">
      <alignment vertical="top"/>
    </xf>
    <xf numFmtId="0" fontId="0" fillId="0" borderId="0" xfId="0" applyAlignment="1">
      <alignment/>
    </xf>
    <xf numFmtId="0" fontId="50" fillId="0" borderId="0" xfId="0" applyFont="1" applyAlignment="1">
      <alignment vertical="top" wrapText="1"/>
    </xf>
    <xf numFmtId="0" fontId="50" fillId="0" borderId="0" xfId="0" applyFont="1" applyAlignment="1">
      <alignment wrapText="1"/>
    </xf>
    <xf numFmtId="0" fontId="51" fillId="0" borderId="0" xfId="0" applyFont="1" applyAlignment="1">
      <alignment wrapText="1"/>
    </xf>
    <xf numFmtId="0" fontId="0" fillId="0" borderId="0" xfId="0" applyNumberFormat="1" applyAlignment="1">
      <alignment wrapText="1"/>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3"/>
  <sheetViews>
    <sheetView zoomScalePageLayoutView="0" workbookViewId="0" topLeftCell="A13">
      <selection activeCell="A24" sqref="A24:IV24"/>
    </sheetView>
  </sheetViews>
  <sheetFormatPr defaultColWidth="9.140625" defaultRowHeight="15"/>
  <cols>
    <col min="1" max="1" width="11.140625" style="0" customWidth="1"/>
    <col min="2" max="2" width="6.7109375" style="0" customWidth="1"/>
    <col min="3" max="3" width="6.57421875" style="0" customWidth="1"/>
    <col min="4" max="4" width="7.140625" style="0" customWidth="1"/>
  </cols>
  <sheetData>
    <row r="1" spans="1:9" ht="18.75">
      <c r="A1" s="8" t="s">
        <v>96</v>
      </c>
      <c r="B1" s="8"/>
      <c r="C1" s="8"/>
      <c r="D1" s="8"/>
      <c r="E1" s="8"/>
      <c r="F1" s="8"/>
      <c r="G1" s="8"/>
      <c r="H1" s="9"/>
      <c r="I1" s="9"/>
    </row>
    <row r="3" spans="1:7" ht="15">
      <c r="A3" t="s">
        <v>61</v>
      </c>
      <c r="B3" s="34"/>
      <c r="C3" s="34"/>
      <c r="D3" s="34"/>
      <c r="E3" s="34"/>
      <c r="F3" s="34"/>
      <c r="G3" s="34"/>
    </row>
    <row r="4" spans="1:7" ht="15">
      <c r="A4" t="s">
        <v>62</v>
      </c>
      <c r="B4" s="34"/>
      <c r="C4" s="34"/>
      <c r="D4" s="34"/>
      <c r="E4" s="34"/>
      <c r="F4" s="34"/>
      <c r="G4" s="34"/>
    </row>
    <row r="5" spans="1:7" ht="15">
      <c r="A5" t="s">
        <v>63</v>
      </c>
      <c r="B5" s="34"/>
      <c r="C5" s="34"/>
      <c r="D5" s="34"/>
      <c r="E5" t="s">
        <v>64</v>
      </c>
      <c r="G5" t="s">
        <v>65</v>
      </c>
    </row>
    <row r="6" spans="1:7" ht="15">
      <c r="A6" t="s">
        <v>66</v>
      </c>
      <c r="C6" s="34"/>
      <c r="D6" s="34"/>
      <c r="E6" s="34"/>
      <c r="F6" s="34"/>
      <c r="G6" s="34"/>
    </row>
    <row r="8" spans="1:7" ht="15">
      <c r="A8" t="s">
        <v>76</v>
      </c>
      <c r="F8" s="34"/>
      <c r="G8" s="34"/>
    </row>
    <row r="9" spans="1:6" ht="15">
      <c r="A9" t="s">
        <v>67</v>
      </c>
      <c r="D9" s="34"/>
      <c r="E9" s="34"/>
      <c r="F9" s="34"/>
    </row>
    <row r="10" ht="20.25" customHeight="1">
      <c r="A10" s="4" t="s">
        <v>75</v>
      </c>
    </row>
    <row r="11" spans="1:8" ht="20.25" customHeight="1">
      <c r="A11" s="33" t="s">
        <v>93</v>
      </c>
      <c r="B11" s="34"/>
      <c r="C11" s="34"/>
      <c r="D11" s="34"/>
      <c r="E11" s="34"/>
      <c r="F11" s="34"/>
      <c r="G11" s="34"/>
      <c r="H11" s="34"/>
    </row>
    <row r="12" spans="1:7" ht="20.25" customHeight="1">
      <c r="A12" s="33" t="s">
        <v>94</v>
      </c>
      <c r="B12" s="34"/>
      <c r="C12" s="34"/>
      <c r="D12" s="34"/>
      <c r="E12" s="34"/>
      <c r="F12" s="34"/>
      <c r="G12" s="34"/>
    </row>
    <row r="13" spans="1:5" s="18" customFormat="1" ht="20.25" customHeight="1">
      <c r="A13" s="23" t="s">
        <v>95</v>
      </c>
      <c r="B13" s="24"/>
      <c r="C13" s="24"/>
      <c r="D13" s="24"/>
      <c r="E13" s="24"/>
    </row>
    <row r="14" spans="1:5" ht="20.25" customHeight="1">
      <c r="A14" s="33"/>
      <c r="B14" s="34"/>
      <c r="C14" s="34"/>
      <c r="D14" s="34"/>
      <c r="E14" s="34"/>
    </row>
    <row r="15" spans="1:7" ht="20.25" customHeight="1">
      <c r="A15" s="35" t="s">
        <v>91</v>
      </c>
      <c r="B15" s="36"/>
      <c r="C15" s="36"/>
      <c r="D15" s="36"/>
      <c r="E15" s="36"/>
      <c r="F15" s="37"/>
      <c r="G15" s="37"/>
    </row>
    <row r="16" spans="1:7" ht="78" customHeight="1">
      <c r="A16" s="37"/>
      <c r="B16" s="37"/>
      <c r="C16" s="37"/>
      <c r="D16" s="37"/>
      <c r="E16" s="37"/>
      <c r="F16" s="37"/>
      <c r="G16" s="37"/>
    </row>
    <row r="17" spans="1:7" s="1" customFormat="1" ht="90.75" customHeight="1">
      <c r="A17" s="38" t="s">
        <v>92</v>
      </c>
      <c r="B17" s="39"/>
      <c r="C17" s="39"/>
      <c r="D17" s="39"/>
      <c r="E17" s="39"/>
      <c r="F17" s="39"/>
      <c r="G17" s="39"/>
    </row>
    <row r="19" spans="1:4" ht="15">
      <c r="A19" t="s">
        <v>68</v>
      </c>
      <c r="B19" s="3" t="s">
        <v>1</v>
      </c>
      <c r="C19" s="3" t="s">
        <v>2</v>
      </c>
      <c r="D19" s="3" t="s">
        <v>3</v>
      </c>
    </row>
    <row r="20" spans="1:4" ht="15">
      <c r="A20" s="5" t="s">
        <v>0</v>
      </c>
      <c r="B20" s="6" t="s">
        <v>69</v>
      </c>
      <c r="C20" s="6" t="s">
        <v>70</v>
      </c>
      <c r="D20" s="6" t="s">
        <v>72</v>
      </c>
    </row>
    <row r="21" spans="1:4" ht="15">
      <c r="A21" s="5" t="s">
        <v>14</v>
      </c>
      <c r="B21" s="7" t="s">
        <v>74</v>
      </c>
      <c r="C21" s="6" t="s">
        <v>71</v>
      </c>
      <c r="D21" s="6" t="s">
        <v>73</v>
      </c>
    </row>
    <row r="23" ht="15">
      <c r="A23" t="s">
        <v>77</v>
      </c>
    </row>
  </sheetData>
  <sheetProtection/>
  <mergeCells count="11">
    <mergeCell ref="D9:F9"/>
    <mergeCell ref="A11:H11"/>
    <mergeCell ref="A12:G12"/>
    <mergeCell ref="A14:E14"/>
    <mergeCell ref="A15:G16"/>
    <mergeCell ref="A17:G17"/>
    <mergeCell ref="B3:G3"/>
    <mergeCell ref="B4:G4"/>
    <mergeCell ref="B5:D5"/>
    <mergeCell ref="C6:G6"/>
    <mergeCell ref="F8:G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69"/>
  <sheetViews>
    <sheetView tabSelected="1" workbookViewId="0" topLeftCell="A1">
      <pane ySplit="1" topLeftCell="A53" activePane="bottomLeft" state="frozen"/>
      <selection pane="topLeft" activeCell="A1" sqref="A1"/>
      <selection pane="bottomLeft" activeCell="B63" sqref="B63"/>
    </sheetView>
  </sheetViews>
  <sheetFormatPr defaultColWidth="9.140625" defaultRowHeight="15"/>
  <cols>
    <col min="1" max="1" width="4.00390625" style="18" customWidth="1"/>
    <col min="2" max="2" width="16.57421875" style="0" customWidth="1"/>
    <col min="3" max="14" width="5.8515625" style="0" customWidth="1"/>
    <col min="15" max="15" width="6.00390625" style="0" customWidth="1"/>
  </cols>
  <sheetData>
    <row r="1" spans="1:15" ht="16.5" thickBot="1">
      <c r="A1" s="14" t="s">
        <v>99</v>
      </c>
      <c r="B1" s="14" t="s">
        <v>97</v>
      </c>
      <c r="C1" s="11" t="s">
        <v>1</v>
      </c>
      <c r="D1" s="11" t="s">
        <v>2</v>
      </c>
      <c r="E1" s="11" t="s">
        <v>3</v>
      </c>
      <c r="F1" s="11" t="s">
        <v>4</v>
      </c>
      <c r="G1" s="11" t="s">
        <v>5</v>
      </c>
      <c r="H1" s="11" t="s">
        <v>6</v>
      </c>
      <c r="I1" s="11" t="s">
        <v>7</v>
      </c>
      <c r="J1" s="11" t="s">
        <v>8</v>
      </c>
      <c r="K1" s="11" t="s">
        <v>9</v>
      </c>
      <c r="L1" s="11" t="s">
        <v>10</v>
      </c>
      <c r="M1" s="11" t="s">
        <v>11</v>
      </c>
      <c r="N1" s="11" t="s">
        <v>12</v>
      </c>
      <c r="O1" s="12" t="s">
        <v>13</v>
      </c>
    </row>
    <row r="2" spans="1:15" ht="12.75" customHeight="1" thickBot="1">
      <c r="A2" s="10" t="s">
        <v>98</v>
      </c>
      <c r="B2" s="27" t="s">
        <v>0</v>
      </c>
      <c r="C2" s="19"/>
      <c r="D2" s="19"/>
      <c r="E2" s="19"/>
      <c r="F2" s="18"/>
      <c r="G2" s="19"/>
      <c r="H2" s="19"/>
      <c r="I2" s="19"/>
      <c r="J2" s="19"/>
      <c r="K2" s="19"/>
      <c r="L2" s="19"/>
      <c r="M2" s="19"/>
      <c r="N2" s="21"/>
      <c r="O2" s="2">
        <f>COUNTA(C2:N2)</f>
        <v>0</v>
      </c>
    </row>
    <row r="3" spans="1:15" ht="12.75" customHeight="1" thickBot="1">
      <c r="A3" s="10" t="s">
        <v>98</v>
      </c>
      <c r="B3" s="10" t="s">
        <v>14</v>
      </c>
      <c r="C3" s="22"/>
      <c r="D3" s="22"/>
      <c r="E3" s="17"/>
      <c r="F3" s="17"/>
      <c r="G3" s="22"/>
      <c r="H3" s="17"/>
      <c r="I3" s="17"/>
      <c r="J3" s="17"/>
      <c r="K3" s="17"/>
      <c r="L3" s="17"/>
      <c r="M3" s="17"/>
      <c r="N3" s="17"/>
      <c r="O3" s="2">
        <f aca="true" t="shared" si="0" ref="O3:O24">COUNTA(C3:N3)</f>
        <v>0</v>
      </c>
    </row>
    <row r="4" spans="1:15" ht="12.75" customHeight="1" thickBot="1">
      <c r="A4" s="10" t="s">
        <v>98</v>
      </c>
      <c r="B4" s="27" t="s">
        <v>15</v>
      </c>
      <c r="C4" s="19"/>
      <c r="D4" s="19"/>
      <c r="E4" s="19"/>
      <c r="F4" s="19"/>
      <c r="G4" s="19"/>
      <c r="H4" s="19"/>
      <c r="I4" s="19"/>
      <c r="J4" s="19"/>
      <c r="K4" s="19"/>
      <c r="L4" s="19"/>
      <c r="M4" s="19"/>
      <c r="N4" s="21"/>
      <c r="O4" s="2">
        <f t="shared" si="0"/>
        <v>0</v>
      </c>
    </row>
    <row r="5" spans="1:15" ht="12.75" customHeight="1" thickBot="1">
      <c r="A5" s="10" t="s">
        <v>98</v>
      </c>
      <c r="B5" s="10" t="s">
        <v>16</v>
      </c>
      <c r="C5" s="17"/>
      <c r="D5" s="17"/>
      <c r="E5" s="17"/>
      <c r="F5" s="17"/>
      <c r="G5" s="22"/>
      <c r="H5" s="17"/>
      <c r="I5" s="17"/>
      <c r="J5" s="17"/>
      <c r="K5" s="17"/>
      <c r="L5" s="17"/>
      <c r="M5" s="17"/>
      <c r="N5" s="17"/>
      <c r="O5" s="2">
        <f t="shared" si="0"/>
        <v>0</v>
      </c>
    </row>
    <row r="6" spans="1:15" ht="12.75" customHeight="1" thickBot="1">
      <c r="A6" s="10" t="s">
        <v>98</v>
      </c>
      <c r="B6" s="27" t="s">
        <v>17</v>
      </c>
      <c r="C6" s="19"/>
      <c r="D6" s="19"/>
      <c r="E6" s="19"/>
      <c r="F6" s="19"/>
      <c r="G6" s="19"/>
      <c r="H6" s="19"/>
      <c r="I6" s="19"/>
      <c r="J6" s="19"/>
      <c r="K6" s="19"/>
      <c r="L6" s="19"/>
      <c r="M6" s="19"/>
      <c r="N6" s="21"/>
      <c r="O6" s="2">
        <f t="shared" si="0"/>
        <v>0</v>
      </c>
    </row>
    <row r="7" spans="1:15" ht="12.75" customHeight="1" thickBot="1">
      <c r="A7" s="10" t="s">
        <v>98</v>
      </c>
      <c r="B7" s="10" t="s">
        <v>18</v>
      </c>
      <c r="C7" s="17"/>
      <c r="D7" s="17"/>
      <c r="E7" s="17"/>
      <c r="F7" s="17"/>
      <c r="G7" s="17"/>
      <c r="H7" s="17"/>
      <c r="I7" s="17"/>
      <c r="J7" s="17"/>
      <c r="K7" s="17"/>
      <c r="L7" s="17"/>
      <c r="M7" s="17"/>
      <c r="N7" s="17"/>
      <c r="O7" s="2">
        <f t="shared" si="0"/>
        <v>0</v>
      </c>
    </row>
    <row r="8" spans="1:15" ht="12.75" customHeight="1" thickBot="1">
      <c r="A8" s="10" t="s">
        <v>98</v>
      </c>
      <c r="B8" s="27" t="s">
        <v>19</v>
      </c>
      <c r="C8" s="19"/>
      <c r="D8" s="19"/>
      <c r="E8" s="19"/>
      <c r="F8" s="19"/>
      <c r="G8" s="19"/>
      <c r="H8" s="19"/>
      <c r="I8" s="19"/>
      <c r="J8" s="19"/>
      <c r="K8" s="19"/>
      <c r="L8" s="19"/>
      <c r="M8" s="19"/>
      <c r="N8" s="21"/>
      <c r="O8" s="2">
        <f t="shared" si="0"/>
        <v>0</v>
      </c>
    </row>
    <row r="9" spans="1:15" ht="12.75" customHeight="1" thickBot="1">
      <c r="A9" s="10" t="s">
        <v>98</v>
      </c>
      <c r="B9" s="10" t="s">
        <v>20</v>
      </c>
      <c r="C9" s="17"/>
      <c r="D9" s="22"/>
      <c r="E9" s="17"/>
      <c r="F9" s="17"/>
      <c r="G9" s="17"/>
      <c r="H9" s="17"/>
      <c r="I9" s="17"/>
      <c r="J9" s="17"/>
      <c r="K9" s="17"/>
      <c r="L9" s="17"/>
      <c r="M9" s="17"/>
      <c r="N9" s="17"/>
      <c r="O9" s="2">
        <f t="shared" si="0"/>
        <v>0</v>
      </c>
    </row>
    <row r="10" spans="1:15" ht="12.75" customHeight="1" thickBot="1">
      <c r="A10" s="10" t="s">
        <v>98</v>
      </c>
      <c r="B10" s="27" t="s">
        <v>21</v>
      </c>
      <c r="C10" s="19"/>
      <c r="D10" s="19"/>
      <c r="E10" s="19"/>
      <c r="F10" s="19"/>
      <c r="G10" s="19"/>
      <c r="H10" s="19"/>
      <c r="I10" s="19"/>
      <c r="J10" s="19"/>
      <c r="K10" s="19"/>
      <c r="L10" s="19"/>
      <c r="M10" s="19"/>
      <c r="N10" s="21"/>
      <c r="O10" s="2">
        <f t="shared" si="0"/>
        <v>0</v>
      </c>
    </row>
    <row r="11" spans="1:15" ht="12.75" customHeight="1" thickBot="1">
      <c r="A11" s="10" t="s">
        <v>98</v>
      </c>
      <c r="B11" s="10" t="s">
        <v>22</v>
      </c>
      <c r="C11" s="17"/>
      <c r="D11" s="17"/>
      <c r="E11" s="17"/>
      <c r="F11" s="17"/>
      <c r="G11" s="17"/>
      <c r="H11" s="17"/>
      <c r="I11" s="17"/>
      <c r="J11" s="17"/>
      <c r="K11" s="17"/>
      <c r="L11" s="17"/>
      <c r="M11" s="17"/>
      <c r="N11" s="17"/>
      <c r="O11" s="2">
        <f t="shared" si="0"/>
        <v>0</v>
      </c>
    </row>
    <row r="12" spans="1:15" ht="12.75" customHeight="1" thickBot="1">
      <c r="A12" s="10" t="s">
        <v>98</v>
      </c>
      <c r="B12" s="27" t="s">
        <v>23</v>
      </c>
      <c r="C12" s="19"/>
      <c r="D12" s="19"/>
      <c r="E12" s="19"/>
      <c r="F12" s="19"/>
      <c r="G12" s="19"/>
      <c r="H12" s="19"/>
      <c r="I12" s="19"/>
      <c r="J12" s="19"/>
      <c r="K12" s="19"/>
      <c r="L12" s="19"/>
      <c r="M12" s="19"/>
      <c r="N12" s="21"/>
      <c r="O12" s="2">
        <f t="shared" si="0"/>
        <v>0</v>
      </c>
    </row>
    <row r="13" spans="1:15" ht="12.75" customHeight="1" thickBot="1">
      <c r="A13" s="10" t="s">
        <v>98</v>
      </c>
      <c r="B13" s="10" t="s">
        <v>24</v>
      </c>
      <c r="C13" s="17"/>
      <c r="D13" s="17"/>
      <c r="E13" s="17"/>
      <c r="F13" s="17"/>
      <c r="G13" s="17"/>
      <c r="H13" s="17"/>
      <c r="I13" s="17"/>
      <c r="J13" s="17"/>
      <c r="K13" s="17"/>
      <c r="L13" s="17"/>
      <c r="M13" s="17"/>
      <c r="N13" s="17"/>
      <c r="O13" s="2">
        <f t="shared" si="0"/>
        <v>0</v>
      </c>
    </row>
    <row r="14" spans="1:15" ht="12.75" customHeight="1" thickBot="1">
      <c r="A14" s="10" t="s">
        <v>98</v>
      </c>
      <c r="B14" s="27" t="s">
        <v>25</v>
      </c>
      <c r="C14" s="19"/>
      <c r="D14" s="19"/>
      <c r="E14" s="19"/>
      <c r="F14" s="19"/>
      <c r="G14" s="19"/>
      <c r="H14" s="19"/>
      <c r="I14" s="19"/>
      <c r="J14" s="19"/>
      <c r="K14" s="19"/>
      <c r="L14" s="19"/>
      <c r="M14" s="19"/>
      <c r="N14" s="21"/>
      <c r="O14" s="2">
        <f t="shared" si="0"/>
        <v>0</v>
      </c>
    </row>
    <row r="15" spans="1:15" ht="12.75" customHeight="1" thickBot="1">
      <c r="A15" s="10" t="s">
        <v>98</v>
      </c>
      <c r="B15" s="10" t="s">
        <v>26</v>
      </c>
      <c r="C15" s="17"/>
      <c r="D15" s="17"/>
      <c r="E15" s="17"/>
      <c r="F15" s="17"/>
      <c r="G15" s="17"/>
      <c r="H15" s="17"/>
      <c r="I15" s="17"/>
      <c r="J15" s="17"/>
      <c r="K15" s="17"/>
      <c r="L15" s="17"/>
      <c r="M15" s="17"/>
      <c r="N15" s="17"/>
      <c r="O15" s="2">
        <f t="shared" si="0"/>
        <v>0</v>
      </c>
    </row>
    <row r="16" spans="1:15" ht="12.75" customHeight="1" thickBot="1">
      <c r="A16" s="10" t="s">
        <v>98</v>
      </c>
      <c r="B16" s="27" t="s">
        <v>27</v>
      </c>
      <c r="C16" s="19"/>
      <c r="D16" s="19"/>
      <c r="E16" s="19"/>
      <c r="F16" s="19"/>
      <c r="G16" s="19"/>
      <c r="H16" s="19"/>
      <c r="I16" s="19"/>
      <c r="J16" s="18"/>
      <c r="K16" s="19"/>
      <c r="L16" s="19"/>
      <c r="M16" s="19"/>
      <c r="N16" s="21"/>
      <c r="O16" s="2">
        <f t="shared" si="0"/>
        <v>0</v>
      </c>
    </row>
    <row r="17" spans="1:15" ht="12.75" customHeight="1" thickBot="1">
      <c r="A17" s="10" t="s">
        <v>98</v>
      </c>
      <c r="B17" s="10" t="s">
        <v>28</v>
      </c>
      <c r="C17" s="17"/>
      <c r="D17" s="17"/>
      <c r="E17" s="17"/>
      <c r="F17" s="17"/>
      <c r="G17" s="17"/>
      <c r="H17" s="17"/>
      <c r="I17" s="17"/>
      <c r="J17" s="17"/>
      <c r="K17" s="17"/>
      <c r="L17" s="17"/>
      <c r="M17" s="17"/>
      <c r="N17" s="17"/>
      <c r="O17" s="2">
        <f t="shared" si="0"/>
        <v>0</v>
      </c>
    </row>
    <row r="18" spans="1:15" ht="12.75" customHeight="1" thickBot="1">
      <c r="A18" s="10" t="s">
        <v>98</v>
      </c>
      <c r="B18" s="27" t="s">
        <v>29</v>
      </c>
      <c r="C18" s="19"/>
      <c r="D18" s="19"/>
      <c r="E18" s="19"/>
      <c r="F18" s="19"/>
      <c r="G18" s="19"/>
      <c r="H18" s="19"/>
      <c r="I18" s="19"/>
      <c r="J18" s="19"/>
      <c r="K18" s="19"/>
      <c r="L18" s="19"/>
      <c r="M18" s="19"/>
      <c r="N18" s="21"/>
      <c r="O18" s="2">
        <f t="shared" si="0"/>
        <v>0</v>
      </c>
    </row>
    <row r="19" spans="1:15" ht="12.75" customHeight="1" thickBot="1">
      <c r="A19" s="10" t="s">
        <v>98</v>
      </c>
      <c r="B19" s="10" t="s">
        <v>30</v>
      </c>
      <c r="C19" s="17"/>
      <c r="D19" s="17"/>
      <c r="E19" s="17"/>
      <c r="F19" s="17"/>
      <c r="G19" s="17"/>
      <c r="H19" s="17"/>
      <c r="I19" s="17"/>
      <c r="J19" s="17"/>
      <c r="K19" s="17"/>
      <c r="L19" s="17"/>
      <c r="M19" s="17"/>
      <c r="N19" s="17"/>
      <c r="O19" s="2">
        <f t="shared" si="0"/>
        <v>0</v>
      </c>
    </row>
    <row r="20" spans="1:15" ht="12.75" customHeight="1" thickBot="1">
      <c r="A20" s="10" t="s">
        <v>98</v>
      </c>
      <c r="B20" s="27" t="s">
        <v>31</v>
      </c>
      <c r="C20" s="19"/>
      <c r="D20" s="19"/>
      <c r="E20" s="19"/>
      <c r="F20" s="19"/>
      <c r="G20" s="19"/>
      <c r="H20" s="19"/>
      <c r="I20" s="19"/>
      <c r="J20" s="19"/>
      <c r="K20" s="19"/>
      <c r="L20" s="19"/>
      <c r="M20" s="19"/>
      <c r="N20" s="21"/>
      <c r="O20" s="2">
        <f t="shared" si="0"/>
        <v>0</v>
      </c>
    </row>
    <row r="21" spans="1:15" ht="12.75" customHeight="1" thickBot="1">
      <c r="A21" s="10" t="s">
        <v>98</v>
      </c>
      <c r="B21" s="10" t="s">
        <v>32</v>
      </c>
      <c r="C21" s="17"/>
      <c r="D21" s="17"/>
      <c r="E21" s="17"/>
      <c r="F21" s="17"/>
      <c r="G21" s="17"/>
      <c r="H21" s="17"/>
      <c r="I21" s="17"/>
      <c r="J21" s="17"/>
      <c r="K21" s="17"/>
      <c r="L21" s="17"/>
      <c r="M21" s="17"/>
      <c r="N21" s="17"/>
      <c r="O21" s="2">
        <f t="shared" si="0"/>
        <v>0</v>
      </c>
    </row>
    <row r="22" spans="1:15" ht="12.75" customHeight="1" thickBot="1">
      <c r="A22" s="10" t="s">
        <v>98</v>
      </c>
      <c r="B22" s="27" t="s">
        <v>33</v>
      </c>
      <c r="C22" s="20"/>
      <c r="D22" s="19"/>
      <c r="E22" s="20"/>
      <c r="F22" s="19"/>
      <c r="G22" s="19"/>
      <c r="H22" s="19"/>
      <c r="I22" s="19"/>
      <c r="J22" s="19"/>
      <c r="K22" s="19"/>
      <c r="L22" s="20"/>
      <c r="M22" s="19"/>
      <c r="N22" s="21"/>
      <c r="O22" s="2">
        <f t="shared" si="0"/>
        <v>0</v>
      </c>
    </row>
    <row r="23" spans="1:15" ht="12.75" customHeight="1" thickBot="1">
      <c r="A23" s="10" t="s">
        <v>98</v>
      </c>
      <c r="B23" s="10" t="s">
        <v>34</v>
      </c>
      <c r="C23" s="17"/>
      <c r="D23" s="17"/>
      <c r="E23" s="17"/>
      <c r="F23" s="17"/>
      <c r="G23" s="17"/>
      <c r="H23" s="17"/>
      <c r="I23" s="17"/>
      <c r="J23" s="17"/>
      <c r="K23" s="17"/>
      <c r="L23" s="17"/>
      <c r="M23" s="17"/>
      <c r="N23" s="17"/>
      <c r="O23" s="2">
        <f t="shared" si="0"/>
        <v>0</v>
      </c>
    </row>
    <row r="24" spans="1:15" ht="12.75" customHeight="1" thickBot="1">
      <c r="A24" s="10" t="s">
        <v>98</v>
      </c>
      <c r="B24" s="27" t="s">
        <v>35</v>
      </c>
      <c r="C24" s="19"/>
      <c r="D24" s="19"/>
      <c r="E24" s="19"/>
      <c r="F24" s="19"/>
      <c r="G24" s="19"/>
      <c r="H24" s="19"/>
      <c r="I24" s="19"/>
      <c r="J24" s="19"/>
      <c r="K24" s="19"/>
      <c r="L24" s="19"/>
      <c r="M24" s="19"/>
      <c r="N24" s="21"/>
      <c r="O24" s="2">
        <f t="shared" si="0"/>
        <v>0</v>
      </c>
    </row>
    <row r="25" spans="1:15" ht="12.75" customHeight="1" thickBot="1">
      <c r="A25" s="10" t="s">
        <v>98</v>
      </c>
      <c r="B25" s="10" t="s">
        <v>36</v>
      </c>
      <c r="C25" s="17"/>
      <c r="D25" s="17"/>
      <c r="E25" s="17"/>
      <c r="F25" s="17"/>
      <c r="G25" s="17"/>
      <c r="H25" s="17"/>
      <c r="I25" s="17"/>
      <c r="J25" s="17"/>
      <c r="K25" s="17"/>
      <c r="L25" s="17"/>
      <c r="M25" s="17"/>
      <c r="N25" s="17"/>
      <c r="O25" s="2">
        <f aca="true" t="shared" si="1" ref="O25:O49">COUNTA(C25:N25)</f>
        <v>0</v>
      </c>
    </row>
    <row r="26" spans="1:15" ht="12.75" customHeight="1" thickBot="1">
      <c r="A26" s="10" t="s">
        <v>98</v>
      </c>
      <c r="B26" s="27" t="s">
        <v>37</v>
      </c>
      <c r="C26" s="19"/>
      <c r="D26" s="19"/>
      <c r="E26" s="19"/>
      <c r="F26" s="19"/>
      <c r="G26" s="19"/>
      <c r="H26" s="19"/>
      <c r="I26" s="19"/>
      <c r="J26" s="19"/>
      <c r="K26" s="19"/>
      <c r="L26" s="19"/>
      <c r="M26" s="19"/>
      <c r="N26" s="21"/>
      <c r="O26" s="2">
        <f t="shared" si="1"/>
        <v>0</v>
      </c>
    </row>
    <row r="27" spans="1:15" ht="12.75" customHeight="1" thickBot="1">
      <c r="A27" s="10" t="s">
        <v>98</v>
      </c>
      <c r="B27" s="10" t="s">
        <v>38</v>
      </c>
      <c r="C27" s="17"/>
      <c r="D27" s="17"/>
      <c r="E27" s="17"/>
      <c r="F27" s="17"/>
      <c r="G27" s="17"/>
      <c r="H27" s="17"/>
      <c r="I27" s="17"/>
      <c r="J27" s="17"/>
      <c r="K27" s="17"/>
      <c r="L27" s="17"/>
      <c r="M27" s="17"/>
      <c r="N27" s="17"/>
      <c r="O27" s="2">
        <f t="shared" si="1"/>
        <v>0</v>
      </c>
    </row>
    <row r="28" spans="1:16" ht="12.75" customHeight="1" thickBot="1">
      <c r="A28" s="10" t="s">
        <v>98</v>
      </c>
      <c r="B28" s="27" t="s">
        <v>39</v>
      </c>
      <c r="C28" s="19"/>
      <c r="D28" s="19"/>
      <c r="E28" s="19"/>
      <c r="F28" s="19"/>
      <c r="G28" s="19"/>
      <c r="H28" s="19"/>
      <c r="I28" s="19"/>
      <c r="J28" s="19"/>
      <c r="K28" s="19"/>
      <c r="L28" s="19"/>
      <c r="M28" s="19"/>
      <c r="N28" s="21"/>
      <c r="O28" s="2">
        <f t="shared" si="1"/>
        <v>0</v>
      </c>
      <c r="P28" s="18"/>
    </row>
    <row r="29" spans="1:15" ht="12.75" customHeight="1" thickBot="1">
      <c r="A29" s="10" t="s">
        <v>98</v>
      </c>
      <c r="B29" s="10" t="s">
        <v>40</v>
      </c>
      <c r="C29" s="17"/>
      <c r="D29" s="17"/>
      <c r="E29" s="17"/>
      <c r="F29" s="17"/>
      <c r="G29" s="17"/>
      <c r="H29" s="17"/>
      <c r="I29" s="17"/>
      <c r="J29" s="17"/>
      <c r="K29" s="17"/>
      <c r="L29" s="17"/>
      <c r="M29" s="17"/>
      <c r="N29" s="17"/>
      <c r="O29" s="2">
        <f t="shared" si="1"/>
        <v>0</v>
      </c>
    </row>
    <row r="30" spans="1:15" ht="12.75" customHeight="1" thickBot="1">
      <c r="A30" s="10" t="s">
        <v>98</v>
      </c>
      <c r="B30" s="27" t="s">
        <v>41</v>
      </c>
      <c r="C30" s="19"/>
      <c r="D30" s="19"/>
      <c r="E30" s="19"/>
      <c r="F30" s="19"/>
      <c r="G30" s="19"/>
      <c r="H30" s="19"/>
      <c r="I30" s="19"/>
      <c r="J30" s="19"/>
      <c r="K30" s="19"/>
      <c r="L30" s="19"/>
      <c r="M30" s="19"/>
      <c r="N30" s="21"/>
      <c r="O30" s="2">
        <f t="shared" si="1"/>
        <v>0</v>
      </c>
    </row>
    <row r="31" spans="1:15" ht="12.75" customHeight="1" thickBot="1">
      <c r="A31" s="10" t="s">
        <v>98</v>
      </c>
      <c r="B31" s="10" t="s">
        <v>42</v>
      </c>
      <c r="C31" s="17"/>
      <c r="D31" s="17"/>
      <c r="E31" s="17"/>
      <c r="F31" s="17"/>
      <c r="G31" s="17"/>
      <c r="H31" s="17"/>
      <c r="I31" s="17"/>
      <c r="J31" s="17"/>
      <c r="K31" s="17"/>
      <c r="L31" s="17"/>
      <c r="M31" s="17"/>
      <c r="N31" s="17"/>
      <c r="O31" s="2">
        <f t="shared" si="1"/>
        <v>0</v>
      </c>
    </row>
    <row r="32" spans="1:15" ht="12.75" customHeight="1" thickBot="1">
      <c r="A32" s="10" t="s">
        <v>98</v>
      </c>
      <c r="B32" s="27" t="s">
        <v>43</v>
      </c>
      <c r="C32" s="19"/>
      <c r="D32" s="19"/>
      <c r="E32" s="19"/>
      <c r="F32" s="19"/>
      <c r="G32" s="19"/>
      <c r="H32" s="19"/>
      <c r="I32" s="19"/>
      <c r="J32" s="19"/>
      <c r="K32" s="19"/>
      <c r="L32" s="19"/>
      <c r="M32" s="19"/>
      <c r="N32" s="21"/>
      <c r="O32" s="2">
        <f t="shared" si="1"/>
        <v>0</v>
      </c>
    </row>
    <row r="33" spans="1:15" ht="12.75" customHeight="1" thickBot="1">
      <c r="A33" s="10" t="s">
        <v>98</v>
      </c>
      <c r="B33" s="10" t="s">
        <v>59</v>
      </c>
      <c r="C33" s="17"/>
      <c r="D33" s="17"/>
      <c r="E33" s="17"/>
      <c r="F33" s="17"/>
      <c r="G33" s="17"/>
      <c r="H33" s="17"/>
      <c r="I33" s="17"/>
      <c r="J33" s="17"/>
      <c r="K33" s="17"/>
      <c r="L33" s="17"/>
      <c r="M33" s="17"/>
      <c r="N33" s="17"/>
      <c r="O33" s="2">
        <f t="shared" si="1"/>
        <v>0</v>
      </c>
    </row>
    <row r="34" spans="1:15" ht="12.75" customHeight="1" thickBot="1">
      <c r="A34" s="10" t="s">
        <v>98</v>
      </c>
      <c r="B34" s="27" t="s">
        <v>44</v>
      </c>
      <c r="C34" s="19"/>
      <c r="D34" s="19"/>
      <c r="E34" s="20"/>
      <c r="F34" s="19"/>
      <c r="G34" s="19"/>
      <c r="H34" s="19"/>
      <c r="I34" s="19"/>
      <c r="J34" s="19"/>
      <c r="K34" s="19"/>
      <c r="L34" s="19"/>
      <c r="M34" s="19"/>
      <c r="N34" s="21"/>
      <c r="O34" s="2">
        <f t="shared" si="1"/>
        <v>0</v>
      </c>
    </row>
    <row r="35" spans="1:15" ht="12.75" customHeight="1" thickBot="1">
      <c r="A35" s="10" t="s">
        <v>98</v>
      </c>
      <c r="B35" s="10" t="s">
        <v>45</v>
      </c>
      <c r="C35" s="17"/>
      <c r="D35" s="17"/>
      <c r="E35" s="17"/>
      <c r="F35" s="17"/>
      <c r="G35" s="17"/>
      <c r="H35" s="17"/>
      <c r="I35" s="17"/>
      <c r="J35" s="17"/>
      <c r="K35" s="17"/>
      <c r="L35" s="17"/>
      <c r="M35" s="17"/>
      <c r="N35" s="17"/>
      <c r="O35" s="2">
        <f t="shared" si="1"/>
        <v>0</v>
      </c>
    </row>
    <row r="36" spans="1:15" ht="12.75" customHeight="1" thickBot="1">
      <c r="A36" s="10" t="s">
        <v>98</v>
      </c>
      <c r="B36" s="27" t="s">
        <v>60</v>
      </c>
      <c r="C36" s="19"/>
      <c r="D36" s="19"/>
      <c r="E36" s="19"/>
      <c r="F36" s="19"/>
      <c r="G36" s="19"/>
      <c r="H36" s="19"/>
      <c r="I36" s="19"/>
      <c r="J36" s="19"/>
      <c r="K36" s="20"/>
      <c r="L36" s="19"/>
      <c r="M36" s="19"/>
      <c r="N36" s="21"/>
      <c r="O36" s="2">
        <f t="shared" si="1"/>
        <v>0</v>
      </c>
    </row>
    <row r="37" spans="1:15" ht="12.75" customHeight="1" thickBot="1">
      <c r="A37" s="10" t="s">
        <v>98</v>
      </c>
      <c r="B37" s="10" t="s">
        <v>46</v>
      </c>
      <c r="C37" s="17"/>
      <c r="D37" s="17"/>
      <c r="E37" s="17"/>
      <c r="F37" s="17"/>
      <c r="G37" s="17"/>
      <c r="H37" s="17"/>
      <c r="I37" s="17"/>
      <c r="J37" s="17"/>
      <c r="K37" s="17"/>
      <c r="L37" s="17"/>
      <c r="M37" s="17"/>
      <c r="N37" s="17"/>
      <c r="O37" s="2">
        <f t="shared" si="1"/>
        <v>0</v>
      </c>
    </row>
    <row r="38" spans="1:15" ht="12.75" customHeight="1" thickBot="1">
      <c r="A38" s="10" t="s">
        <v>98</v>
      </c>
      <c r="B38" s="27" t="s">
        <v>47</v>
      </c>
      <c r="C38" s="19"/>
      <c r="D38" s="19"/>
      <c r="E38" s="19"/>
      <c r="F38" s="19"/>
      <c r="G38" s="19"/>
      <c r="H38" s="19"/>
      <c r="I38" s="19"/>
      <c r="J38" s="19"/>
      <c r="K38" s="19"/>
      <c r="L38" s="19"/>
      <c r="M38" s="19"/>
      <c r="N38" s="21"/>
      <c r="O38" s="2">
        <f t="shared" si="1"/>
        <v>0</v>
      </c>
    </row>
    <row r="39" spans="1:15" ht="12.75" customHeight="1" thickBot="1">
      <c r="A39" s="10" t="s">
        <v>98</v>
      </c>
      <c r="B39" s="10" t="s">
        <v>48</v>
      </c>
      <c r="C39" s="17"/>
      <c r="D39" s="17"/>
      <c r="E39" s="17"/>
      <c r="F39" s="17"/>
      <c r="G39" s="17"/>
      <c r="H39" s="17"/>
      <c r="I39" s="17"/>
      <c r="J39" s="17"/>
      <c r="K39" s="17"/>
      <c r="L39" s="17"/>
      <c r="M39" s="17"/>
      <c r="N39" s="17"/>
      <c r="O39" s="2">
        <f t="shared" si="1"/>
        <v>0</v>
      </c>
    </row>
    <row r="40" spans="1:15" ht="12.75" customHeight="1" thickBot="1">
      <c r="A40" s="10" t="s">
        <v>98</v>
      </c>
      <c r="B40" s="27" t="s">
        <v>49</v>
      </c>
      <c r="C40" s="19"/>
      <c r="D40" s="19"/>
      <c r="E40" s="19"/>
      <c r="F40" s="19"/>
      <c r="G40" s="19"/>
      <c r="H40" s="19"/>
      <c r="I40" s="19"/>
      <c r="J40" s="19"/>
      <c r="K40" s="19"/>
      <c r="L40" s="19"/>
      <c r="M40" s="19"/>
      <c r="N40" s="21"/>
      <c r="O40" s="2">
        <f t="shared" si="1"/>
        <v>0</v>
      </c>
    </row>
    <row r="41" spans="1:15" ht="12.75" customHeight="1" thickBot="1">
      <c r="A41" s="10" t="s">
        <v>98</v>
      </c>
      <c r="B41" s="10" t="s">
        <v>50</v>
      </c>
      <c r="C41" s="17"/>
      <c r="D41" s="17"/>
      <c r="E41" s="17"/>
      <c r="F41" s="17"/>
      <c r="G41" s="17"/>
      <c r="H41" s="17"/>
      <c r="I41" s="17"/>
      <c r="J41" s="17"/>
      <c r="K41" s="17"/>
      <c r="L41" s="17"/>
      <c r="M41" s="17"/>
      <c r="N41" s="17"/>
      <c r="O41" s="2">
        <f t="shared" si="1"/>
        <v>0</v>
      </c>
    </row>
    <row r="42" spans="1:15" ht="12.75" customHeight="1" thickBot="1">
      <c r="A42" s="10" t="s">
        <v>98</v>
      </c>
      <c r="B42" s="27" t="s">
        <v>51</v>
      </c>
      <c r="C42" s="19"/>
      <c r="D42" s="19"/>
      <c r="E42" s="19"/>
      <c r="F42" s="19"/>
      <c r="G42" s="19"/>
      <c r="H42" s="19"/>
      <c r="I42" s="19"/>
      <c r="J42" s="19"/>
      <c r="K42" s="19"/>
      <c r="L42" s="19"/>
      <c r="M42" s="19"/>
      <c r="N42" s="21"/>
      <c r="O42" s="2">
        <f t="shared" si="1"/>
        <v>0</v>
      </c>
    </row>
    <row r="43" spans="1:15" ht="12.75" customHeight="1" thickBot="1">
      <c r="A43" s="10" t="s">
        <v>98</v>
      </c>
      <c r="B43" s="10" t="s">
        <v>52</v>
      </c>
      <c r="C43" s="17"/>
      <c r="D43" s="17"/>
      <c r="E43" s="17"/>
      <c r="F43" s="17"/>
      <c r="G43" s="17"/>
      <c r="H43" s="22"/>
      <c r="I43" s="17"/>
      <c r="J43" s="17"/>
      <c r="K43" s="17"/>
      <c r="L43" s="17"/>
      <c r="M43" s="17"/>
      <c r="N43" s="17"/>
      <c r="O43" s="2">
        <f t="shared" si="1"/>
        <v>0</v>
      </c>
    </row>
    <row r="44" spans="1:15" ht="12.75" customHeight="1" thickBot="1">
      <c r="A44" s="10" t="s">
        <v>98</v>
      </c>
      <c r="B44" s="27" t="s">
        <v>53</v>
      </c>
      <c r="C44" s="19"/>
      <c r="D44" s="19"/>
      <c r="E44" s="19"/>
      <c r="F44" s="19"/>
      <c r="G44" s="19"/>
      <c r="H44" s="19"/>
      <c r="I44" s="19"/>
      <c r="J44" s="19"/>
      <c r="K44" s="19"/>
      <c r="L44" s="19"/>
      <c r="M44" s="19"/>
      <c r="N44" s="21"/>
      <c r="O44" s="2">
        <f t="shared" si="1"/>
        <v>0</v>
      </c>
    </row>
    <row r="45" spans="1:15" ht="12.75" customHeight="1" thickBot="1">
      <c r="A45" s="10" t="s">
        <v>98</v>
      </c>
      <c r="B45" s="10" t="s">
        <v>54</v>
      </c>
      <c r="C45" s="17"/>
      <c r="D45" s="17"/>
      <c r="E45" s="17"/>
      <c r="F45" s="17"/>
      <c r="G45" s="17"/>
      <c r="H45" s="17"/>
      <c r="I45" s="17"/>
      <c r="J45" s="17"/>
      <c r="K45" s="17"/>
      <c r="L45" s="17"/>
      <c r="M45" s="17"/>
      <c r="N45" s="17"/>
      <c r="O45" s="2">
        <f t="shared" si="1"/>
        <v>0</v>
      </c>
    </row>
    <row r="46" spans="1:15" ht="12.75" customHeight="1" thickBot="1">
      <c r="A46" s="10" t="s">
        <v>98</v>
      </c>
      <c r="B46" s="27" t="s">
        <v>55</v>
      </c>
      <c r="C46" s="19"/>
      <c r="D46" s="19"/>
      <c r="E46" s="19"/>
      <c r="F46" s="19"/>
      <c r="G46" s="19"/>
      <c r="H46" s="19"/>
      <c r="I46" s="19"/>
      <c r="J46" s="19"/>
      <c r="K46" s="19"/>
      <c r="L46" s="19"/>
      <c r="M46" s="19"/>
      <c r="N46" s="21"/>
      <c r="O46" s="2">
        <f t="shared" si="1"/>
        <v>0</v>
      </c>
    </row>
    <row r="47" spans="1:15" ht="12.75" customHeight="1" thickBot="1">
      <c r="A47" s="10" t="s">
        <v>98</v>
      </c>
      <c r="B47" s="10" t="s">
        <v>56</v>
      </c>
      <c r="C47" s="17"/>
      <c r="D47" s="17"/>
      <c r="E47" s="17"/>
      <c r="F47" s="17"/>
      <c r="G47" s="17"/>
      <c r="H47" s="17"/>
      <c r="I47" s="17"/>
      <c r="J47" s="17"/>
      <c r="K47" s="17"/>
      <c r="L47" s="17"/>
      <c r="M47" s="17"/>
      <c r="N47" s="17"/>
      <c r="O47" s="2">
        <f>COUNTA(C47:N47)</f>
        <v>0</v>
      </c>
    </row>
    <row r="48" spans="1:15" ht="12.75" customHeight="1" thickBot="1">
      <c r="A48" s="10" t="s">
        <v>98</v>
      </c>
      <c r="B48" s="27" t="s">
        <v>57</v>
      </c>
      <c r="C48" s="19"/>
      <c r="D48" s="19"/>
      <c r="E48" s="19"/>
      <c r="F48" s="19"/>
      <c r="G48" s="19"/>
      <c r="H48" s="19"/>
      <c r="I48" s="19"/>
      <c r="J48" s="19"/>
      <c r="K48" s="19"/>
      <c r="L48" s="19"/>
      <c r="M48" s="19"/>
      <c r="N48" s="21"/>
      <c r="O48" s="2">
        <f t="shared" si="1"/>
        <v>0</v>
      </c>
    </row>
    <row r="49" spans="1:15" ht="12.75" customHeight="1" thickBot="1">
      <c r="A49" s="13" t="s">
        <v>98</v>
      </c>
      <c r="B49" s="13" t="s">
        <v>58</v>
      </c>
      <c r="C49" s="17"/>
      <c r="D49" s="22"/>
      <c r="E49" s="17"/>
      <c r="F49" s="17"/>
      <c r="G49" s="17"/>
      <c r="H49" s="17"/>
      <c r="I49" s="17"/>
      <c r="J49" s="17"/>
      <c r="K49" s="17"/>
      <c r="L49" s="17"/>
      <c r="M49" s="17"/>
      <c r="N49" s="17"/>
      <c r="O49" s="2">
        <f t="shared" si="1"/>
        <v>0</v>
      </c>
    </row>
    <row r="50" spans="1:15" s="18" customFormat="1" ht="12.75" customHeight="1" thickBot="1">
      <c r="A50" s="26" t="s">
        <v>100</v>
      </c>
      <c r="B50" s="27" t="s">
        <v>102</v>
      </c>
      <c r="C50" s="28"/>
      <c r="D50" s="28"/>
      <c r="E50" s="28"/>
      <c r="F50" s="28"/>
      <c r="G50" s="28"/>
      <c r="H50" s="28"/>
      <c r="I50" s="28"/>
      <c r="J50" s="28"/>
      <c r="K50" s="28"/>
      <c r="L50" s="28"/>
      <c r="M50" s="28"/>
      <c r="N50" s="29"/>
      <c r="O50" s="2">
        <f aca="true" t="shared" si="2" ref="O50:O66">COUNTA(C50:N50)</f>
        <v>0</v>
      </c>
    </row>
    <row r="51" spans="1:15" s="18" customFormat="1" ht="12.75" customHeight="1" thickBot="1">
      <c r="A51" s="26" t="s">
        <v>100</v>
      </c>
      <c r="B51" s="26" t="s">
        <v>103</v>
      </c>
      <c r="C51" s="31"/>
      <c r="D51" s="31"/>
      <c r="E51" s="31"/>
      <c r="F51" s="31"/>
      <c r="G51" s="31"/>
      <c r="H51" s="31"/>
      <c r="I51" s="31"/>
      <c r="J51" s="31"/>
      <c r="K51" s="31"/>
      <c r="L51" s="31"/>
      <c r="M51" s="31"/>
      <c r="N51" s="31"/>
      <c r="O51" s="2">
        <f t="shared" si="2"/>
        <v>0</v>
      </c>
    </row>
    <row r="52" spans="1:15" s="18" customFormat="1" ht="12.75" customHeight="1" thickBot="1">
      <c r="A52" s="26" t="s">
        <v>100</v>
      </c>
      <c r="B52" s="27" t="s">
        <v>104</v>
      </c>
      <c r="C52" s="28"/>
      <c r="D52" s="28"/>
      <c r="E52" s="28"/>
      <c r="F52" s="28"/>
      <c r="G52" s="28"/>
      <c r="H52" s="28"/>
      <c r="I52" s="28"/>
      <c r="J52" s="28"/>
      <c r="K52" s="28"/>
      <c r="L52" s="28"/>
      <c r="M52" s="28"/>
      <c r="N52" s="29"/>
      <c r="O52" s="2">
        <f t="shared" si="2"/>
        <v>0</v>
      </c>
    </row>
    <row r="53" spans="1:15" s="18" customFormat="1" ht="12.75" customHeight="1" thickBot="1">
      <c r="A53" s="26" t="s">
        <v>100</v>
      </c>
      <c r="B53" s="26" t="s">
        <v>105</v>
      </c>
      <c r="C53" s="31"/>
      <c r="D53" s="31"/>
      <c r="E53" s="31"/>
      <c r="F53" s="31"/>
      <c r="G53" s="31"/>
      <c r="H53" s="31"/>
      <c r="I53" s="31"/>
      <c r="J53" s="31"/>
      <c r="K53" s="31"/>
      <c r="L53" s="31"/>
      <c r="M53" s="31"/>
      <c r="N53" s="31"/>
      <c r="O53" s="2">
        <f t="shared" si="2"/>
        <v>0</v>
      </c>
    </row>
    <row r="54" spans="1:15" s="18" customFormat="1" ht="12.75" customHeight="1" thickBot="1">
      <c r="A54" s="26" t="s">
        <v>100</v>
      </c>
      <c r="B54" s="27" t="s">
        <v>106</v>
      </c>
      <c r="C54" s="28"/>
      <c r="D54" s="28"/>
      <c r="E54" s="30"/>
      <c r="F54" s="28"/>
      <c r="G54" s="28"/>
      <c r="H54" s="28"/>
      <c r="I54" s="28"/>
      <c r="J54" s="28"/>
      <c r="K54" s="28"/>
      <c r="L54" s="28"/>
      <c r="M54" s="28"/>
      <c r="N54" s="29"/>
      <c r="O54" s="2">
        <f t="shared" si="2"/>
        <v>0</v>
      </c>
    </row>
    <row r="55" spans="1:15" s="18" customFormat="1" ht="12.75" customHeight="1" thickBot="1">
      <c r="A55" s="26" t="s">
        <v>100</v>
      </c>
      <c r="B55" s="26" t="s">
        <v>107</v>
      </c>
      <c r="C55" s="31"/>
      <c r="D55" s="31"/>
      <c r="E55" s="31"/>
      <c r="F55" s="31"/>
      <c r="G55" s="31"/>
      <c r="H55" s="31"/>
      <c r="I55" s="31"/>
      <c r="J55" s="31"/>
      <c r="K55" s="31"/>
      <c r="L55" s="31"/>
      <c r="M55" s="31"/>
      <c r="N55" s="31"/>
      <c r="O55" s="2">
        <f t="shared" si="2"/>
        <v>0</v>
      </c>
    </row>
    <row r="56" spans="1:15" s="18" customFormat="1" ht="12.75" customHeight="1" thickBot="1">
      <c r="A56" s="26" t="s">
        <v>100</v>
      </c>
      <c r="B56" s="27" t="s">
        <v>108</v>
      </c>
      <c r="C56" s="28"/>
      <c r="D56" s="28"/>
      <c r="E56" s="28"/>
      <c r="F56" s="28"/>
      <c r="G56" s="28"/>
      <c r="H56" s="28"/>
      <c r="I56" s="28"/>
      <c r="J56" s="28"/>
      <c r="K56" s="30"/>
      <c r="L56" s="28"/>
      <c r="M56" s="28"/>
      <c r="N56" s="29"/>
      <c r="O56" s="2">
        <f t="shared" si="2"/>
        <v>0</v>
      </c>
    </row>
    <row r="57" spans="1:15" s="18" customFormat="1" ht="12.75" customHeight="1" thickBot="1">
      <c r="A57" s="26" t="s">
        <v>100</v>
      </c>
      <c r="B57" s="26" t="s">
        <v>109</v>
      </c>
      <c r="C57" s="31"/>
      <c r="D57" s="31"/>
      <c r="E57" s="31"/>
      <c r="F57" s="31"/>
      <c r="G57" s="31"/>
      <c r="H57" s="31"/>
      <c r="I57" s="31"/>
      <c r="J57" s="31"/>
      <c r="K57" s="31"/>
      <c r="L57" s="31"/>
      <c r="M57" s="31"/>
      <c r="N57" s="31"/>
      <c r="O57" s="2">
        <f t="shared" si="2"/>
        <v>0</v>
      </c>
    </row>
    <row r="58" spans="1:15" s="18" customFormat="1" ht="12.75" customHeight="1" thickBot="1">
      <c r="A58" s="26" t="s">
        <v>100</v>
      </c>
      <c r="B58" s="27" t="s">
        <v>110</v>
      </c>
      <c r="C58" s="28"/>
      <c r="D58" s="28"/>
      <c r="E58" s="28"/>
      <c r="F58" s="28"/>
      <c r="G58" s="28"/>
      <c r="H58" s="28"/>
      <c r="I58" s="28"/>
      <c r="J58" s="28"/>
      <c r="K58" s="28"/>
      <c r="L58" s="28"/>
      <c r="M58" s="28"/>
      <c r="N58" s="29"/>
      <c r="O58" s="2">
        <f t="shared" si="2"/>
        <v>0</v>
      </c>
    </row>
    <row r="59" spans="1:15" s="18" customFormat="1" ht="12.75" customHeight="1" thickBot="1">
      <c r="A59" s="26" t="s">
        <v>100</v>
      </c>
      <c r="B59" s="26" t="s">
        <v>111</v>
      </c>
      <c r="C59" s="31"/>
      <c r="D59" s="31"/>
      <c r="E59" s="31"/>
      <c r="F59" s="31"/>
      <c r="G59" s="31"/>
      <c r="H59" s="31"/>
      <c r="I59" s="31"/>
      <c r="J59" s="31"/>
      <c r="K59" s="31"/>
      <c r="L59" s="31"/>
      <c r="M59" s="31"/>
      <c r="N59" s="31"/>
      <c r="O59" s="2">
        <f t="shared" si="2"/>
        <v>0</v>
      </c>
    </row>
    <row r="60" spans="1:15" s="18" customFormat="1" ht="12.75" customHeight="1" thickBot="1">
      <c r="A60" s="26" t="s">
        <v>100</v>
      </c>
      <c r="B60" s="27" t="s">
        <v>112</v>
      </c>
      <c r="C60" s="28"/>
      <c r="D60" s="28"/>
      <c r="E60" s="28"/>
      <c r="F60" s="28"/>
      <c r="G60" s="28"/>
      <c r="H60" s="28"/>
      <c r="I60" s="28"/>
      <c r="J60" s="28"/>
      <c r="K60" s="28"/>
      <c r="L60" s="28"/>
      <c r="M60" s="28"/>
      <c r="N60" s="29"/>
      <c r="O60" s="2">
        <f t="shared" si="2"/>
        <v>0</v>
      </c>
    </row>
    <row r="61" spans="1:15" s="18" customFormat="1" ht="12.75" customHeight="1" thickBot="1">
      <c r="A61" s="26" t="s">
        <v>100</v>
      </c>
      <c r="B61" s="26" t="s">
        <v>113</v>
      </c>
      <c r="C61" s="31"/>
      <c r="D61" s="31"/>
      <c r="E61" s="31"/>
      <c r="F61" s="31"/>
      <c r="G61" s="31"/>
      <c r="H61" s="31"/>
      <c r="I61" s="31"/>
      <c r="J61" s="31"/>
      <c r="K61" s="31"/>
      <c r="L61" s="31"/>
      <c r="M61" s="31"/>
      <c r="N61" s="31"/>
      <c r="O61" s="2">
        <f t="shared" si="2"/>
        <v>0</v>
      </c>
    </row>
    <row r="62" spans="1:15" s="18" customFormat="1" ht="12.75" customHeight="1" thickBot="1">
      <c r="A62" s="26" t="s">
        <v>100</v>
      </c>
      <c r="B62" s="27" t="s">
        <v>114</v>
      </c>
      <c r="C62" s="28"/>
      <c r="D62" s="28"/>
      <c r="E62" s="28"/>
      <c r="F62" s="28"/>
      <c r="G62" s="28"/>
      <c r="H62" s="28"/>
      <c r="I62" s="28"/>
      <c r="J62" s="28"/>
      <c r="K62" s="28"/>
      <c r="L62" s="28"/>
      <c r="M62" s="28"/>
      <c r="N62" s="29"/>
      <c r="O62" s="2">
        <f t="shared" si="2"/>
        <v>0</v>
      </c>
    </row>
    <row r="63" spans="1:15" s="18" customFormat="1" ht="12.75" customHeight="1" thickBot="1">
      <c r="A63" s="26" t="s">
        <v>100</v>
      </c>
      <c r="B63" s="26" t="s">
        <v>120</v>
      </c>
      <c r="C63" s="31"/>
      <c r="D63" s="31"/>
      <c r="E63" s="31"/>
      <c r="F63" s="31"/>
      <c r="G63" s="31"/>
      <c r="H63" s="31"/>
      <c r="I63" s="31"/>
      <c r="J63" s="31"/>
      <c r="K63" s="31"/>
      <c r="L63" s="31"/>
      <c r="M63" s="31"/>
      <c r="N63" s="31"/>
      <c r="O63" s="2">
        <f t="shared" si="2"/>
        <v>0</v>
      </c>
    </row>
    <row r="64" spans="1:15" s="18" customFormat="1" ht="12.75" customHeight="1" thickBot="1">
      <c r="A64" s="25" t="s">
        <v>101</v>
      </c>
      <c r="B64" s="27" t="s">
        <v>115</v>
      </c>
      <c r="C64" s="28"/>
      <c r="D64" s="28"/>
      <c r="E64" s="28"/>
      <c r="F64" s="28"/>
      <c r="G64" s="28"/>
      <c r="H64" s="28"/>
      <c r="I64" s="28"/>
      <c r="J64" s="28"/>
      <c r="K64" s="28"/>
      <c r="L64" s="28"/>
      <c r="M64" s="28"/>
      <c r="N64" s="29"/>
      <c r="O64" s="2">
        <f t="shared" si="2"/>
        <v>0</v>
      </c>
    </row>
    <row r="65" spans="1:15" s="18" customFormat="1" ht="12.75" customHeight="1" thickBot="1">
      <c r="A65" s="25" t="s">
        <v>101</v>
      </c>
      <c r="B65" s="25" t="s">
        <v>116</v>
      </c>
      <c r="C65" s="32"/>
      <c r="D65" s="32"/>
      <c r="E65" s="32"/>
      <c r="F65" s="32"/>
      <c r="G65" s="32"/>
      <c r="H65" s="32"/>
      <c r="I65" s="32"/>
      <c r="J65" s="32"/>
      <c r="K65" s="32"/>
      <c r="L65" s="32"/>
      <c r="M65" s="32"/>
      <c r="N65" s="32"/>
      <c r="O65" s="2">
        <f t="shared" si="2"/>
        <v>0</v>
      </c>
    </row>
    <row r="66" spans="1:15" s="18" customFormat="1" ht="12.75" customHeight="1" thickBot="1">
      <c r="A66" s="25" t="s">
        <v>101</v>
      </c>
      <c r="B66" s="27" t="s">
        <v>117</v>
      </c>
      <c r="C66" s="28"/>
      <c r="D66" s="28"/>
      <c r="E66" s="28"/>
      <c r="F66" s="28"/>
      <c r="G66" s="28"/>
      <c r="H66" s="28"/>
      <c r="I66" s="28"/>
      <c r="J66" s="28"/>
      <c r="K66" s="28"/>
      <c r="L66" s="28"/>
      <c r="M66" s="28"/>
      <c r="N66" s="29"/>
      <c r="O66" s="2">
        <f t="shared" si="2"/>
        <v>0</v>
      </c>
    </row>
    <row r="67" spans="1:15" s="18" customFormat="1" ht="12.75" customHeight="1" thickBot="1">
      <c r="A67" s="25" t="s">
        <v>101</v>
      </c>
      <c r="B67" s="25" t="s">
        <v>118</v>
      </c>
      <c r="C67" s="32"/>
      <c r="D67" s="32"/>
      <c r="E67" s="32"/>
      <c r="F67" s="32"/>
      <c r="G67" s="32"/>
      <c r="H67" s="32"/>
      <c r="I67" s="32"/>
      <c r="J67" s="32"/>
      <c r="K67" s="32"/>
      <c r="L67" s="32"/>
      <c r="M67" s="32"/>
      <c r="N67" s="32"/>
      <c r="O67" s="2">
        <f>COUNTA(C67:N67)</f>
        <v>0</v>
      </c>
    </row>
    <row r="68" spans="1:15" s="18" customFormat="1" ht="12.75" customHeight="1" thickBot="1">
      <c r="A68" s="25" t="s">
        <v>101</v>
      </c>
      <c r="B68" s="27" t="s">
        <v>119</v>
      </c>
      <c r="C68" s="28"/>
      <c r="D68" s="28"/>
      <c r="E68" s="28"/>
      <c r="F68" s="28"/>
      <c r="G68" s="28"/>
      <c r="H68" s="28"/>
      <c r="I68" s="28"/>
      <c r="J68" s="28"/>
      <c r="K68" s="28"/>
      <c r="L68" s="28"/>
      <c r="M68" s="28"/>
      <c r="N68" s="29"/>
      <c r="O68" s="2">
        <f>COUNTA(C68:N68)</f>
        <v>0</v>
      </c>
    </row>
    <row r="69" spans="1:15" ht="15">
      <c r="A69" s="12"/>
      <c r="B69" s="12" t="s">
        <v>13</v>
      </c>
      <c r="C69" s="12">
        <f>COUNT(C2:C68)</f>
        <v>0</v>
      </c>
      <c r="D69" s="12">
        <f aca="true" t="shared" si="3" ref="D69:N69">COUNT(D2:D68)</f>
        <v>0</v>
      </c>
      <c r="E69" s="12">
        <f t="shared" si="3"/>
        <v>0</v>
      </c>
      <c r="F69" s="12">
        <f t="shared" si="3"/>
        <v>0</v>
      </c>
      <c r="G69" s="12">
        <f t="shared" si="3"/>
        <v>0</v>
      </c>
      <c r="H69" s="12">
        <f t="shared" si="3"/>
        <v>0</v>
      </c>
      <c r="I69" s="12">
        <f t="shared" si="3"/>
        <v>0</v>
      </c>
      <c r="J69" s="12">
        <f t="shared" si="3"/>
        <v>0</v>
      </c>
      <c r="K69" s="12">
        <f t="shared" si="3"/>
        <v>0</v>
      </c>
      <c r="L69" s="12">
        <f t="shared" si="3"/>
        <v>0</v>
      </c>
      <c r="M69" s="12">
        <f t="shared" si="3"/>
        <v>0</v>
      </c>
      <c r="N69" s="12">
        <f t="shared" si="3"/>
        <v>0</v>
      </c>
      <c r="O69" s="12">
        <f>SUM(O2:O68)</f>
        <v>0</v>
      </c>
    </row>
  </sheetData>
  <sheetProtection/>
  <conditionalFormatting sqref="O50:O51">
    <cfRule type="cellIs" priority="18" dxfId="5" operator="equal" stopIfTrue="1">
      <formula>576</formula>
    </cfRule>
  </conditionalFormatting>
  <conditionalFormatting sqref="O2">
    <cfRule type="cellIs" priority="12" dxfId="5" operator="equal" stopIfTrue="1">
      <formula>12</formula>
    </cfRule>
    <cfRule type="cellIs" priority="13" dxfId="5" operator="greaterThan" stopIfTrue="1">
      <formula>11</formula>
    </cfRule>
  </conditionalFormatting>
  <conditionalFormatting sqref="O2">
    <cfRule type="cellIs" priority="11" dxfId="5" operator="equal" stopIfTrue="1">
      <formula>12</formula>
    </cfRule>
  </conditionalFormatting>
  <conditionalFormatting sqref="O2:O68">
    <cfRule type="cellIs" priority="10" dxfId="5" operator="greaterThan" stopIfTrue="1">
      <formula>11</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76"/>
  <sheetViews>
    <sheetView zoomScalePageLayoutView="0" workbookViewId="0" topLeftCell="A16">
      <selection activeCell="B29" sqref="B29:K33"/>
    </sheetView>
  </sheetViews>
  <sheetFormatPr defaultColWidth="9.140625" defaultRowHeight="15"/>
  <cols>
    <col min="12" max="12" width="22.140625" style="0" customWidth="1"/>
  </cols>
  <sheetData>
    <row r="1" spans="1:8" ht="21">
      <c r="A1" s="16" t="s">
        <v>90</v>
      </c>
      <c r="B1" s="16"/>
      <c r="C1" s="16"/>
      <c r="D1" s="16"/>
      <c r="E1" s="16"/>
      <c r="F1" s="16"/>
      <c r="G1" s="16"/>
      <c r="H1" s="16"/>
    </row>
    <row r="2" spans="2:12" ht="15">
      <c r="B2" t="s">
        <v>78</v>
      </c>
      <c r="C2" t="s">
        <v>79</v>
      </c>
      <c r="D2" t="s">
        <v>80</v>
      </c>
      <c r="E2" t="s">
        <v>81</v>
      </c>
      <c r="F2" t="s">
        <v>82</v>
      </c>
      <c r="G2" t="s">
        <v>83</v>
      </c>
      <c r="H2" t="s">
        <v>84</v>
      </c>
      <c r="I2" t="s">
        <v>85</v>
      </c>
      <c r="J2" t="s">
        <v>86</v>
      </c>
      <c r="K2" t="s">
        <v>87</v>
      </c>
      <c r="L2" t="s">
        <v>88</v>
      </c>
    </row>
    <row r="3" spans="1:12" s="18" customFormat="1" ht="15">
      <c r="A3" s="18">
        <v>2025</v>
      </c>
      <c r="B3" s="18">
        <f>COUNTIF(Grid!C2:N49,"*25")</f>
        <v>0</v>
      </c>
      <c r="C3" s="18" t="e">
        <f>COUNTIF(#REF!,"*25")</f>
        <v>#REF!</v>
      </c>
      <c r="D3" s="18" t="e">
        <f>COUNTIF(#REF!,"*25")</f>
        <v>#REF!</v>
      </c>
      <c r="E3" s="18" t="e">
        <f>COUNTIF(#REF!,"*25")</f>
        <v>#REF!</v>
      </c>
      <c r="F3" s="18" t="e">
        <f>COUNTIF(#REF!,"*25")</f>
        <v>#REF!</v>
      </c>
      <c r="G3" s="18" t="e">
        <f>COUNTIF(#REF!,"*25")</f>
        <v>#REF!</v>
      </c>
      <c r="H3" s="18" t="e">
        <f>COUNTIF(#REF!,"*25")</f>
        <v>#REF!</v>
      </c>
      <c r="I3" s="18" t="e">
        <f>COUNTIF(#REF!,"*25")</f>
        <v>#REF!</v>
      </c>
      <c r="J3" s="18" t="e">
        <f>COUNTIF(#REF!,"*25")</f>
        <v>#REF!</v>
      </c>
      <c r="K3" s="18" t="e">
        <f>COUNTIF(#REF!,"*25")</f>
        <v>#REF!</v>
      </c>
      <c r="L3" s="18" t="e">
        <f aca="true" t="shared" si="0" ref="L3:L16">SUM(B3:K3)</f>
        <v>#REF!</v>
      </c>
    </row>
    <row r="4" spans="1:12" s="18" customFormat="1" ht="15">
      <c r="A4" s="18">
        <v>2024</v>
      </c>
      <c r="B4" s="18">
        <f>COUNTIF(Grid!C2:N49,"*24")</f>
        <v>0</v>
      </c>
      <c r="C4" s="18" t="e">
        <f>COUNTIF(#REF!,"*24")</f>
        <v>#REF!</v>
      </c>
      <c r="D4" s="18" t="e">
        <f>COUNTIF(#REF!,"*24")</f>
        <v>#REF!</v>
      </c>
      <c r="E4" s="18" t="e">
        <f>COUNTIF(#REF!,"*24")</f>
        <v>#REF!</v>
      </c>
      <c r="F4" s="18" t="e">
        <f>COUNTIF(#REF!,"*24")</f>
        <v>#REF!</v>
      </c>
      <c r="G4" s="18" t="e">
        <f>COUNTIF(#REF!,"*24")</f>
        <v>#REF!</v>
      </c>
      <c r="H4" s="18" t="e">
        <f>COUNTIF(#REF!,"*24")</f>
        <v>#REF!</v>
      </c>
      <c r="I4" s="18" t="e">
        <f>COUNTIF(#REF!,"*24")</f>
        <v>#REF!</v>
      </c>
      <c r="J4" s="18" t="e">
        <f>COUNTIF(#REF!,"*24")</f>
        <v>#REF!</v>
      </c>
      <c r="K4" s="18" t="e">
        <f>COUNTIF(#REF!,"*24")</f>
        <v>#REF!</v>
      </c>
      <c r="L4" s="18" t="e">
        <f t="shared" si="0"/>
        <v>#REF!</v>
      </c>
    </row>
    <row r="5" spans="1:12" s="18" customFormat="1" ht="15">
      <c r="A5" s="18">
        <v>2023</v>
      </c>
      <c r="B5" s="18">
        <f>COUNTIF(Grid!C2:N49,"*23")</f>
        <v>0</v>
      </c>
      <c r="C5" s="18" t="e">
        <f>COUNTIF(#REF!,"*23")</f>
        <v>#REF!</v>
      </c>
      <c r="D5" s="18" t="e">
        <f>COUNTIF(#REF!,"*23")</f>
        <v>#REF!</v>
      </c>
      <c r="E5" s="18" t="e">
        <f>COUNTIF(#REF!,"*23")</f>
        <v>#REF!</v>
      </c>
      <c r="F5" s="18" t="e">
        <f>COUNTIF(#REF!,"*23")</f>
        <v>#REF!</v>
      </c>
      <c r="G5" s="18" t="e">
        <f>COUNTIF(#REF!,"*23")</f>
        <v>#REF!</v>
      </c>
      <c r="H5" s="18" t="e">
        <f>COUNTIF(#REF!,"*23")</f>
        <v>#REF!</v>
      </c>
      <c r="I5" s="18" t="e">
        <f>COUNTIF(#REF!,"*23")</f>
        <v>#REF!</v>
      </c>
      <c r="J5" s="18" t="e">
        <f>COUNTIF(#REF!,"*23")</f>
        <v>#REF!</v>
      </c>
      <c r="K5" s="18" t="e">
        <f>COUNTIF(#REF!,"*23")</f>
        <v>#REF!</v>
      </c>
      <c r="L5" s="18" t="e">
        <f t="shared" si="0"/>
        <v>#REF!</v>
      </c>
    </row>
    <row r="6" spans="1:12" s="18" customFormat="1" ht="15">
      <c r="A6" s="18">
        <v>2022</v>
      </c>
      <c r="B6" s="18">
        <f>COUNTIF(Grid!C2:N49,"*22")</f>
        <v>0</v>
      </c>
      <c r="C6" s="18" t="e">
        <f>COUNTIF(#REF!,"*22")</f>
        <v>#REF!</v>
      </c>
      <c r="D6" s="18" t="e">
        <f>COUNTIF(#REF!,"*22")</f>
        <v>#REF!</v>
      </c>
      <c r="E6" s="18" t="e">
        <f>COUNTIF(#REF!,"*22")</f>
        <v>#REF!</v>
      </c>
      <c r="F6" s="18" t="e">
        <f>COUNTIF(#REF!,"*22")</f>
        <v>#REF!</v>
      </c>
      <c r="G6" s="18" t="e">
        <f>COUNTIF(#REF!,"*22")</f>
        <v>#REF!</v>
      </c>
      <c r="H6" s="18" t="e">
        <f>COUNTIF(#REF!,"*22")</f>
        <v>#REF!</v>
      </c>
      <c r="I6" s="18" t="e">
        <f>COUNTIF(#REF!,"*22")</f>
        <v>#REF!</v>
      </c>
      <c r="J6" s="18" t="e">
        <f>COUNTIF(#REF!,"*22")</f>
        <v>#REF!</v>
      </c>
      <c r="K6" s="18" t="e">
        <f>COUNTIF(#REF!,"*22")</f>
        <v>#REF!</v>
      </c>
      <c r="L6" s="18" t="e">
        <f t="shared" si="0"/>
        <v>#REF!</v>
      </c>
    </row>
    <row r="7" spans="1:12" s="18" customFormat="1" ht="15">
      <c r="A7" s="18">
        <v>2021</v>
      </c>
      <c r="B7" s="18">
        <f>COUNTIF(Grid!C2:N49,"*21")</f>
        <v>0</v>
      </c>
      <c r="C7" s="18" t="e">
        <f>COUNTIF(#REF!,"*21")</f>
        <v>#REF!</v>
      </c>
      <c r="D7" s="18" t="e">
        <f>COUNTIF(#REF!,"*21")</f>
        <v>#REF!</v>
      </c>
      <c r="E7" s="18" t="e">
        <f>COUNTIF(#REF!,"*21")</f>
        <v>#REF!</v>
      </c>
      <c r="F7" s="18" t="e">
        <f>COUNTIF(#REF!,"*21")</f>
        <v>#REF!</v>
      </c>
      <c r="G7" s="18" t="e">
        <f>COUNTIF(#REF!,"*21")</f>
        <v>#REF!</v>
      </c>
      <c r="H7" s="18" t="e">
        <f>COUNTIF(#REF!,"*21")</f>
        <v>#REF!</v>
      </c>
      <c r="I7" s="18" t="e">
        <f>COUNTIF(#REF!,"*21")</f>
        <v>#REF!</v>
      </c>
      <c r="J7" s="18" t="e">
        <f>COUNTIF(#REF!,"*21")</f>
        <v>#REF!</v>
      </c>
      <c r="K7" s="18" t="e">
        <f>COUNTIF(#REF!,"*21")</f>
        <v>#REF!</v>
      </c>
      <c r="L7" s="18" t="e">
        <f t="shared" si="0"/>
        <v>#REF!</v>
      </c>
    </row>
    <row r="8" spans="1:12" s="18" customFormat="1" ht="15">
      <c r="A8" s="18">
        <v>2020</v>
      </c>
      <c r="B8" s="18">
        <f>COUNTIF(Grid!C2:N49,"*20")</f>
        <v>0</v>
      </c>
      <c r="C8" s="18" t="e">
        <f>COUNTIF(#REF!,"*20")</f>
        <v>#REF!</v>
      </c>
      <c r="D8" s="18" t="e">
        <f>COUNTIF(#REF!,"*20")</f>
        <v>#REF!</v>
      </c>
      <c r="E8" s="18" t="e">
        <f>COUNTIF(#REF!,"*20")</f>
        <v>#REF!</v>
      </c>
      <c r="F8" s="18" t="e">
        <f>COUNTIF(#REF!,"*20")</f>
        <v>#REF!</v>
      </c>
      <c r="G8" s="18" t="e">
        <f>COUNTIF(#REF!,"*20")</f>
        <v>#REF!</v>
      </c>
      <c r="H8" s="18" t="e">
        <f>COUNTIF(#REF!,"*20")</f>
        <v>#REF!</v>
      </c>
      <c r="I8" s="18" t="e">
        <f>COUNTIF(#REF!,"*20")</f>
        <v>#REF!</v>
      </c>
      <c r="J8" s="18" t="e">
        <f>COUNTIF(#REF!,"*20")</f>
        <v>#REF!</v>
      </c>
      <c r="K8" s="18" t="e">
        <f>COUNTIF(#REF!,"*20")</f>
        <v>#REF!</v>
      </c>
      <c r="L8" s="18" t="e">
        <f t="shared" si="0"/>
        <v>#REF!</v>
      </c>
    </row>
    <row r="9" spans="1:12" s="18" customFormat="1" ht="15">
      <c r="A9" s="18">
        <v>2019</v>
      </c>
      <c r="B9" s="18">
        <f>COUNTIF(Grid!C2:N49,"*19")</f>
        <v>0</v>
      </c>
      <c r="C9" s="18" t="e">
        <f>COUNTIF(#REF!,"*19")</f>
        <v>#REF!</v>
      </c>
      <c r="D9" s="18" t="e">
        <f>COUNTIF(#REF!,"*19")</f>
        <v>#REF!</v>
      </c>
      <c r="E9" s="18" t="e">
        <f>COUNTIF(#REF!,"*19")</f>
        <v>#REF!</v>
      </c>
      <c r="F9" s="18" t="e">
        <f>COUNTIF(#REF!,"*19")</f>
        <v>#REF!</v>
      </c>
      <c r="G9" s="18" t="e">
        <f>COUNTIF(#REF!,"*19")</f>
        <v>#REF!</v>
      </c>
      <c r="H9" s="18" t="e">
        <f>COUNTIF(#REF!,"*19")</f>
        <v>#REF!</v>
      </c>
      <c r="I9" s="18" t="e">
        <f>COUNTIF(#REF!,"*19")</f>
        <v>#REF!</v>
      </c>
      <c r="J9" s="18" t="e">
        <f>COUNTIF(#REF!,"*19")</f>
        <v>#REF!</v>
      </c>
      <c r="K9" s="18" t="e">
        <f>COUNTIF(#REF!,"*19")</f>
        <v>#REF!</v>
      </c>
      <c r="L9" s="18" t="e">
        <f t="shared" si="0"/>
        <v>#REF!</v>
      </c>
    </row>
    <row r="10" spans="1:12" s="18" customFormat="1" ht="15">
      <c r="A10" s="18">
        <v>2018</v>
      </c>
      <c r="B10" s="18">
        <f>COUNTIF(Grid!C2:N49,"*18")</f>
        <v>0</v>
      </c>
      <c r="C10" s="18" t="e">
        <f>COUNTIF(#REF!,"*18")</f>
        <v>#REF!</v>
      </c>
      <c r="D10" s="18" t="e">
        <f>COUNTIF(#REF!,"*18")</f>
        <v>#REF!</v>
      </c>
      <c r="E10" s="18" t="e">
        <f>COUNTIF(#REF!,"*18")</f>
        <v>#REF!</v>
      </c>
      <c r="F10" s="18" t="e">
        <f>COUNTIF(#REF!,"*18")</f>
        <v>#REF!</v>
      </c>
      <c r="G10" s="18" t="e">
        <f>COUNTIF(#REF!,"*18")</f>
        <v>#REF!</v>
      </c>
      <c r="H10" s="18" t="e">
        <f>COUNTIF(#REF!,"*18")</f>
        <v>#REF!</v>
      </c>
      <c r="I10" s="18" t="e">
        <f>COUNTIF(#REF!,"*18")</f>
        <v>#REF!</v>
      </c>
      <c r="J10" s="18" t="e">
        <f>COUNTIF(#REF!,"*18")</f>
        <v>#REF!</v>
      </c>
      <c r="K10" s="18" t="e">
        <f>COUNTIF(#REF!,"*18")</f>
        <v>#REF!</v>
      </c>
      <c r="L10" s="18" t="e">
        <f t="shared" si="0"/>
        <v>#REF!</v>
      </c>
    </row>
    <row r="11" spans="1:12" s="18" customFormat="1" ht="15">
      <c r="A11" s="18">
        <v>2017</v>
      </c>
      <c r="B11" s="18">
        <f>COUNTIF(Grid!C2:N49,"*17")</f>
        <v>0</v>
      </c>
      <c r="C11" s="18" t="e">
        <f>COUNTIF(#REF!,"*17")</f>
        <v>#REF!</v>
      </c>
      <c r="D11" s="18" t="e">
        <f>COUNTIF(#REF!,"*17")</f>
        <v>#REF!</v>
      </c>
      <c r="E11" s="18" t="e">
        <f>COUNTIF(#REF!,"*17")</f>
        <v>#REF!</v>
      </c>
      <c r="F11" s="18" t="e">
        <f>COUNTIF(#REF!,"*17")</f>
        <v>#REF!</v>
      </c>
      <c r="G11" s="18" t="e">
        <f>COUNTIF(#REF!,"*17")</f>
        <v>#REF!</v>
      </c>
      <c r="H11" s="18" t="e">
        <f>COUNTIF(#REF!,"*17")</f>
        <v>#REF!</v>
      </c>
      <c r="I11" s="18" t="e">
        <f>COUNTIF(#REF!,"*17")</f>
        <v>#REF!</v>
      </c>
      <c r="J11" s="18" t="e">
        <f>COUNTIF(#REF!,"*17")</f>
        <v>#REF!</v>
      </c>
      <c r="K11" s="18" t="e">
        <f>COUNTIF(#REF!,"*17")</f>
        <v>#REF!</v>
      </c>
      <c r="L11" s="18" t="e">
        <f t="shared" si="0"/>
        <v>#REF!</v>
      </c>
    </row>
    <row r="12" spans="1:12" s="18" customFormat="1" ht="15">
      <c r="A12" s="18">
        <v>2016</v>
      </c>
      <c r="B12" s="18">
        <f>COUNTIF(Grid!C2:N49,"*16")</f>
        <v>0</v>
      </c>
      <c r="C12" s="18" t="e">
        <f>COUNTIF(#REF!,"*16")</f>
        <v>#REF!</v>
      </c>
      <c r="D12" s="18" t="e">
        <f>COUNTIF(#REF!,"*16")</f>
        <v>#REF!</v>
      </c>
      <c r="E12" s="18" t="e">
        <f>COUNTIF(#REF!,"*16")</f>
        <v>#REF!</v>
      </c>
      <c r="F12" s="18" t="e">
        <f>COUNTIF(#REF!,"*16")</f>
        <v>#REF!</v>
      </c>
      <c r="G12" s="18" t="e">
        <f>COUNTIF(#REF!,"*16")</f>
        <v>#REF!</v>
      </c>
      <c r="H12" s="18" t="e">
        <f>COUNTIF(#REF!,"*16")</f>
        <v>#REF!</v>
      </c>
      <c r="I12" s="18" t="e">
        <f>COUNTIF(#REF!,"*16")</f>
        <v>#REF!</v>
      </c>
      <c r="J12" s="18" t="e">
        <f>COUNTIF(#REF!,"*16")</f>
        <v>#REF!</v>
      </c>
      <c r="K12" s="18" t="e">
        <f>COUNTIF(#REF!,"*16")</f>
        <v>#REF!</v>
      </c>
      <c r="L12" s="18" t="e">
        <f t="shared" si="0"/>
        <v>#REF!</v>
      </c>
    </row>
    <row r="13" spans="1:12" s="18" customFormat="1" ht="15">
      <c r="A13" s="18">
        <v>2015</v>
      </c>
      <c r="B13" s="18">
        <f>COUNTIF(Grid!C2:N49,"*15")</f>
        <v>0</v>
      </c>
      <c r="C13" s="18" t="e">
        <f>COUNTIF(#REF!,"*15")</f>
        <v>#REF!</v>
      </c>
      <c r="D13" s="18" t="e">
        <f>COUNTIF(#REF!,"*15")</f>
        <v>#REF!</v>
      </c>
      <c r="E13" s="18" t="e">
        <f>COUNTIF(#REF!,"*15")</f>
        <v>#REF!</v>
      </c>
      <c r="F13" s="18" t="e">
        <f>COUNTIF(#REF!,"*15")</f>
        <v>#REF!</v>
      </c>
      <c r="G13" s="18" t="e">
        <f>COUNTIF(#REF!,"*15")</f>
        <v>#REF!</v>
      </c>
      <c r="H13" s="18" t="e">
        <f>COUNTIF(#REF!,"*15")</f>
        <v>#REF!</v>
      </c>
      <c r="I13" s="18" t="e">
        <f>COUNTIF(#REF!,"*15")</f>
        <v>#REF!</v>
      </c>
      <c r="J13" s="18" t="e">
        <f>COUNTIF(#REF!,"*15")</f>
        <v>#REF!</v>
      </c>
      <c r="K13" s="18" t="e">
        <f>COUNTIF(#REF!,"*15")</f>
        <v>#REF!</v>
      </c>
      <c r="L13" s="18" t="e">
        <f t="shared" si="0"/>
        <v>#REF!</v>
      </c>
    </row>
    <row r="14" spans="1:12" s="18" customFormat="1" ht="15">
      <c r="A14" s="18">
        <v>2014</v>
      </c>
      <c r="B14" s="18">
        <f>COUNTIF(Grid!C2:N49,"*14")</f>
        <v>0</v>
      </c>
      <c r="C14" s="18" t="e">
        <f>COUNTIF(#REF!,"*14")</f>
        <v>#REF!</v>
      </c>
      <c r="D14" s="18" t="e">
        <f>COUNTIF(#REF!,"*14")</f>
        <v>#REF!</v>
      </c>
      <c r="E14" s="18" t="e">
        <f>COUNTIF(#REF!,"*14")</f>
        <v>#REF!</v>
      </c>
      <c r="F14" s="18" t="e">
        <f>COUNTIF(#REF!,"*14")</f>
        <v>#REF!</v>
      </c>
      <c r="G14" s="18" t="e">
        <f>COUNTIF(#REF!,"*14")</f>
        <v>#REF!</v>
      </c>
      <c r="H14" s="18" t="e">
        <f>COUNTIF(#REF!,"*14")</f>
        <v>#REF!</v>
      </c>
      <c r="I14" s="18" t="e">
        <f>COUNTIF(#REF!,"*14")</f>
        <v>#REF!</v>
      </c>
      <c r="J14" s="18" t="e">
        <f>COUNTIF(#REF!,"*14")</f>
        <v>#REF!</v>
      </c>
      <c r="K14" s="18" t="e">
        <f>COUNTIF(#REF!,"*14")</f>
        <v>#REF!</v>
      </c>
      <c r="L14" s="18" t="e">
        <f t="shared" si="0"/>
        <v>#REF!</v>
      </c>
    </row>
    <row r="15" spans="1:12" s="18" customFormat="1" ht="15">
      <c r="A15" s="18">
        <v>2013</v>
      </c>
      <c r="B15" s="18">
        <f>COUNTIF(Grid!C2:N49,"*13")</f>
        <v>0</v>
      </c>
      <c r="C15" s="18" t="e">
        <f>COUNTIF(#REF!,"*13")</f>
        <v>#REF!</v>
      </c>
      <c r="D15" s="18" t="e">
        <f>COUNTIF(#REF!,"*13")</f>
        <v>#REF!</v>
      </c>
      <c r="E15" s="18" t="e">
        <f>COUNTIF(#REF!,"*13")</f>
        <v>#REF!</v>
      </c>
      <c r="F15" s="18" t="e">
        <f>COUNTIF(#REF!,"*13")</f>
        <v>#REF!</v>
      </c>
      <c r="G15" s="18" t="e">
        <f>COUNTIF(#REF!,"*13")</f>
        <v>#REF!</v>
      </c>
      <c r="H15" s="18" t="e">
        <f>COUNTIF(#REF!,"*13")</f>
        <v>#REF!</v>
      </c>
      <c r="I15" s="18" t="e">
        <f>COUNTIF(#REF!,"*13")</f>
        <v>#REF!</v>
      </c>
      <c r="J15" s="18" t="e">
        <f>COUNTIF(#REF!,"*13")</f>
        <v>#REF!</v>
      </c>
      <c r="K15" s="18" t="e">
        <f>COUNTIF(#REF!,"*13")</f>
        <v>#REF!</v>
      </c>
      <c r="L15" s="18" t="e">
        <f t="shared" si="0"/>
        <v>#REF!</v>
      </c>
    </row>
    <row r="16" spans="1:12" s="18" customFormat="1" ht="15">
      <c r="A16" s="18">
        <v>2012</v>
      </c>
      <c r="B16" s="18">
        <f>COUNTIF(Grid!C2:N49,"*12")</f>
        <v>0</v>
      </c>
      <c r="C16" s="18" t="e">
        <f>COUNTIF(#REF!,"*12")</f>
        <v>#REF!</v>
      </c>
      <c r="D16" s="18" t="e">
        <f>COUNTIF(#REF!,"*12")</f>
        <v>#REF!</v>
      </c>
      <c r="E16" s="18" t="e">
        <f>COUNTIF(#REF!,"*12")</f>
        <v>#REF!</v>
      </c>
      <c r="F16" s="18" t="e">
        <f>COUNTIF(#REF!,"*12")</f>
        <v>#REF!</v>
      </c>
      <c r="G16" s="18" t="e">
        <f>COUNTIF(#REF!,"*12")</f>
        <v>#REF!</v>
      </c>
      <c r="H16" s="18" t="e">
        <f>COUNTIF(#REF!,"*12")</f>
        <v>#REF!</v>
      </c>
      <c r="I16" s="18" t="e">
        <f>COUNTIF(#REF!,"*12")</f>
        <v>#REF!</v>
      </c>
      <c r="J16" s="18" t="e">
        <f>COUNTIF(#REF!,"*12")</f>
        <v>#REF!</v>
      </c>
      <c r="K16" s="18" t="e">
        <f>COUNTIF(#REF!,"*12")</f>
        <v>#REF!</v>
      </c>
      <c r="L16" s="18" t="e">
        <f t="shared" si="0"/>
        <v>#REF!</v>
      </c>
    </row>
    <row r="17" spans="1:12" s="18" customFormat="1" ht="15">
      <c r="A17" s="18">
        <v>2011</v>
      </c>
      <c r="B17" s="18">
        <f>COUNTIF(Grid!C2:N49,"*11")</f>
        <v>0</v>
      </c>
      <c r="C17" s="18" t="e">
        <f>COUNTIF(#REF!,"*11")</f>
        <v>#REF!</v>
      </c>
      <c r="D17" s="18" t="e">
        <f>COUNTIF(#REF!,"*11")</f>
        <v>#REF!</v>
      </c>
      <c r="E17" s="18" t="e">
        <f>COUNTIF(#REF!,"*11")</f>
        <v>#REF!</v>
      </c>
      <c r="F17" s="18" t="e">
        <f>COUNTIF(#REF!,"*11")</f>
        <v>#REF!</v>
      </c>
      <c r="G17" s="18" t="e">
        <f>COUNTIF(#REF!,"*11")</f>
        <v>#REF!</v>
      </c>
      <c r="H17" s="18" t="e">
        <f>COUNTIF(#REF!,"*11")</f>
        <v>#REF!</v>
      </c>
      <c r="I17" s="18" t="e">
        <f>COUNTIF(#REF!,"*11")</f>
        <v>#REF!</v>
      </c>
      <c r="J17" s="18" t="e">
        <f>COUNTIF(#REF!,"*11")</f>
        <v>#REF!</v>
      </c>
      <c r="K17" s="18" t="e">
        <f>COUNTIF(#REF!,"*11")</f>
        <v>#REF!</v>
      </c>
      <c r="L17" s="18" t="e">
        <f aca="true" t="shared" si="1" ref="L17:L28">SUM(B17:K17)</f>
        <v>#REF!</v>
      </c>
    </row>
    <row r="18" spans="1:12" ht="15">
      <c r="A18">
        <v>2010</v>
      </c>
      <c r="B18">
        <f>COUNTIF(Grid!C2:N49,"*10")</f>
        <v>0</v>
      </c>
      <c r="C18" t="e">
        <f>COUNTIF(#REF!,"*10")</f>
        <v>#REF!</v>
      </c>
      <c r="D18" t="e">
        <f>COUNTIF(#REF!,"*10")</f>
        <v>#REF!</v>
      </c>
      <c r="E18" t="e">
        <f>COUNTIF(#REF!,"*10")</f>
        <v>#REF!</v>
      </c>
      <c r="F18" t="e">
        <f>COUNTIF(#REF!,"*10")</f>
        <v>#REF!</v>
      </c>
      <c r="G18" t="e">
        <f>COUNTIF(#REF!,"*10")</f>
        <v>#REF!</v>
      </c>
      <c r="H18" t="e">
        <f>COUNTIF(#REF!,"*10")</f>
        <v>#REF!</v>
      </c>
      <c r="I18" t="e">
        <f>COUNTIF(#REF!,"*10")</f>
        <v>#REF!</v>
      </c>
      <c r="J18" t="e">
        <f>COUNTIF(#REF!,"*10")</f>
        <v>#REF!</v>
      </c>
      <c r="K18" t="e">
        <f>COUNTIF(#REF!,"*10")</f>
        <v>#REF!</v>
      </c>
      <c r="L18" t="e">
        <f t="shared" si="1"/>
        <v>#REF!</v>
      </c>
    </row>
    <row r="19" spans="1:12" ht="15">
      <c r="A19">
        <v>2009</v>
      </c>
      <c r="B19">
        <f>COUNTIF(Grid!C2:N49,"*09")</f>
        <v>0</v>
      </c>
      <c r="C19" t="e">
        <f>COUNTIF(#REF!,"*09")</f>
        <v>#REF!</v>
      </c>
      <c r="D19" t="e">
        <f>COUNTIF(#REF!,"*09")</f>
        <v>#REF!</v>
      </c>
      <c r="E19" t="e">
        <f>COUNTIF(#REF!,"*09")</f>
        <v>#REF!</v>
      </c>
      <c r="F19" t="e">
        <f>COUNTIF(#REF!,"*09")</f>
        <v>#REF!</v>
      </c>
      <c r="G19" t="e">
        <f>COUNTIF(#REF!,"*09")</f>
        <v>#REF!</v>
      </c>
      <c r="H19" t="e">
        <f>COUNTIF(#REF!,"*09")</f>
        <v>#REF!</v>
      </c>
      <c r="I19" t="e">
        <f>COUNTIF(#REF!,"*09")</f>
        <v>#REF!</v>
      </c>
      <c r="J19" t="e">
        <f>COUNTIF(#REF!,"*09")</f>
        <v>#REF!</v>
      </c>
      <c r="K19" t="e">
        <f>COUNTIF(#REF!,"*09")</f>
        <v>#REF!</v>
      </c>
      <c r="L19" t="e">
        <f t="shared" si="1"/>
        <v>#REF!</v>
      </c>
    </row>
    <row r="20" spans="1:12" ht="15">
      <c r="A20">
        <v>2008</v>
      </c>
      <c r="B20">
        <f>COUNTIF(Grid!C2:N49,"*08")</f>
        <v>0</v>
      </c>
      <c r="C20" t="e">
        <f>COUNTIF(#REF!,"*08")</f>
        <v>#REF!</v>
      </c>
      <c r="D20" t="e">
        <f>COUNTIF(#REF!,"*08")</f>
        <v>#REF!</v>
      </c>
      <c r="E20" t="e">
        <f>COUNTIF(#REF!,"*08")</f>
        <v>#REF!</v>
      </c>
      <c r="F20" t="e">
        <f>COUNTIF(#REF!,"*08")</f>
        <v>#REF!</v>
      </c>
      <c r="G20" t="e">
        <f>COUNTIF(#REF!,"*08")</f>
        <v>#REF!</v>
      </c>
      <c r="H20" t="e">
        <f>COUNTIF(#REF!,"*08")</f>
        <v>#REF!</v>
      </c>
      <c r="I20" t="e">
        <f>COUNTIF(#REF!,"*08")</f>
        <v>#REF!</v>
      </c>
      <c r="J20" t="e">
        <f>COUNTIF(#REF!,"*08")</f>
        <v>#REF!</v>
      </c>
      <c r="K20" t="e">
        <f>COUNTIF(#REF!,"*08")</f>
        <v>#REF!</v>
      </c>
      <c r="L20" t="e">
        <f t="shared" si="1"/>
        <v>#REF!</v>
      </c>
    </row>
    <row r="21" spans="1:12" ht="15">
      <c r="A21">
        <v>2007</v>
      </c>
      <c r="B21" s="18">
        <f>COUNTIF(Grid!C2:N49,"*07")</f>
        <v>0</v>
      </c>
      <c r="C21" s="18" t="e">
        <f>COUNTIF(#REF!,"*07")</f>
        <v>#REF!</v>
      </c>
      <c r="D21" s="18" t="e">
        <f>COUNTIF(#REF!,"*07")</f>
        <v>#REF!</v>
      </c>
      <c r="E21" s="18" t="e">
        <f>COUNTIF(#REF!,"*07")</f>
        <v>#REF!</v>
      </c>
      <c r="F21" s="18" t="e">
        <f>COUNTIF(#REF!,"*07")</f>
        <v>#REF!</v>
      </c>
      <c r="G21" s="18" t="e">
        <f>COUNTIF(#REF!,"*07")</f>
        <v>#REF!</v>
      </c>
      <c r="H21" s="18" t="e">
        <f>COUNTIF(#REF!,"*07")</f>
        <v>#REF!</v>
      </c>
      <c r="I21" s="18" t="e">
        <f>COUNTIF(#REF!,"*07")</f>
        <v>#REF!</v>
      </c>
      <c r="J21" s="18" t="e">
        <f>COUNTIF(#REF!,"*07")</f>
        <v>#REF!</v>
      </c>
      <c r="K21" s="18" t="e">
        <f>COUNTIF(#REF!,"*07")</f>
        <v>#REF!</v>
      </c>
      <c r="L21" t="e">
        <f t="shared" si="1"/>
        <v>#REF!</v>
      </c>
    </row>
    <row r="22" spans="1:12" ht="15">
      <c r="A22">
        <v>2006</v>
      </c>
      <c r="B22" s="18">
        <f>COUNTIF(Grid!C2:N49,"*06")</f>
        <v>0</v>
      </c>
      <c r="C22" t="e">
        <f>COUNTIF(#REF!,"*06")</f>
        <v>#REF!</v>
      </c>
      <c r="D22" t="e">
        <f>COUNTIF(#REF!,"*06")</f>
        <v>#REF!</v>
      </c>
      <c r="E22" t="e">
        <f>COUNTIF(#REF!,"*06")</f>
        <v>#REF!</v>
      </c>
      <c r="F22" t="e">
        <f>COUNTIF(#REF!,"*06")</f>
        <v>#REF!</v>
      </c>
      <c r="G22" t="e">
        <f>COUNTIF(#REF!,"*06")</f>
        <v>#REF!</v>
      </c>
      <c r="H22" t="e">
        <f>COUNTIF(#REF!,"*06")</f>
        <v>#REF!</v>
      </c>
      <c r="I22" t="e">
        <f>COUNTIF(#REF!,"*06")</f>
        <v>#REF!</v>
      </c>
      <c r="J22" t="e">
        <f>COUNTIF(#REF!,"*06")</f>
        <v>#REF!</v>
      </c>
      <c r="K22" t="e">
        <f>COUNTIF(#REF!,"*06")</f>
        <v>#REF!</v>
      </c>
      <c r="L22" t="e">
        <f t="shared" si="1"/>
        <v>#REF!</v>
      </c>
    </row>
    <row r="23" spans="1:12" ht="15">
      <c r="A23">
        <v>2005</v>
      </c>
      <c r="B23" s="18">
        <f>COUNTIF(Grid!C2:N49,"*05")</f>
        <v>0</v>
      </c>
      <c r="C23" s="18" t="e">
        <f>COUNTIF(#REF!,"*05")</f>
        <v>#REF!</v>
      </c>
      <c r="D23" s="18" t="e">
        <f>COUNTIF(#REF!,"*05")</f>
        <v>#REF!</v>
      </c>
      <c r="E23" s="18" t="e">
        <f>COUNTIF(#REF!,"*05")</f>
        <v>#REF!</v>
      </c>
      <c r="F23" s="18" t="e">
        <f>COUNTIF(#REF!,"*05")</f>
        <v>#REF!</v>
      </c>
      <c r="G23" s="18" t="e">
        <f>COUNTIF(#REF!,"*05")</f>
        <v>#REF!</v>
      </c>
      <c r="H23" s="18" t="e">
        <f>COUNTIF(#REF!,"*05")</f>
        <v>#REF!</v>
      </c>
      <c r="I23" s="18" t="e">
        <f>COUNTIF(#REF!,"*05")</f>
        <v>#REF!</v>
      </c>
      <c r="J23" s="18" t="e">
        <f>COUNTIF(#REF!,"*05")</f>
        <v>#REF!</v>
      </c>
      <c r="K23" s="18" t="e">
        <f>COUNTIF(#REF!,"*05")</f>
        <v>#REF!</v>
      </c>
      <c r="L23" t="e">
        <f t="shared" si="1"/>
        <v>#REF!</v>
      </c>
    </row>
    <row r="24" spans="1:12" ht="15">
      <c r="A24">
        <v>2004</v>
      </c>
      <c r="B24" s="18">
        <f>COUNTIF(Grid!C2:N49,"*04")</f>
        <v>0</v>
      </c>
      <c r="C24" t="e">
        <f>COUNTIF(#REF!,"*04")</f>
        <v>#REF!</v>
      </c>
      <c r="D24" t="e">
        <f>COUNTIF(#REF!,"*04")</f>
        <v>#REF!</v>
      </c>
      <c r="E24" t="e">
        <f>COUNTIF(#REF!,"*04")</f>
        <v>#REF!</v>
      </c>
      <c r="F24" t="e">
        <f>COUNTIF(#REF!,"*04")</f>
        <v>#REF!</v>
      </c>
      <c r="G24" t="e">
        <f>COUNTIF(#REF!,"*04")</f>
        <v>#REF!</v>
      </c>
      <c r="H24" t="e">
        <f>COUNTIF(#REF!,"*04")</f>
        <v>#REF!</v>
      </c>
      <c r="I24" t="e">
        <f>COUNTIF(#REF!,"*04")</f>
        <v>#REF!</v>
      </c>
      <c r="J24" t="e">
        <f>COUNTIF(#REF!,"*04")</f>
        <v>#REF!</v>
      </c>
      <c r="K24" t="e">
        <f>COUNTIF(#REF!,"*04")</f>
        <v>#REF!</v>
      </c>
      <c r="L24" t="e">
        <f t="shared" si="1"/>
        <v>#REF!</v>
      </c>
    </row>
    <row r="25" spans="1:12" ht="15">
      <c r="A25">
        <v>2003</v>
      </c>
      <c r="B25" s="18">
        <f>COUNTIF(Grid!C2:N49,"*03")</f>
        <v>0</v>
      </c>
      <c r="C25" s="18" t="e">
        <f>COUNTIF(#REF!,"*03")</f>
        <v>#REF!</v>
      </c>
      <c r="D25" s="18" t="e">
        <f>COUNTIF(#REF!,"*03")</f>
        <v>#REF!</v>
      </c>
      <c r="E25" s="18" t="e">
        <f>COUNTIF(#REF!,"*03")</f>
        <v>#REF!</v>
      </c>
      <c r="F25" s="18" t="e">
        <f>COUNTIF(#REF!,"*03")</f>
        <v>#REF!</v>
      </c>
      <c r="G25" s="18" t="e">
        <f>COUNTIF(#REF!,"*03")</f>
        <v>#REF!</v>
      </c>
      <c r="H25" s="18" t="e">
        <f>COUNTIF(#REF!,"*03")</f>
        <v>#REF!</v>
      </c>
      <c r="I25" s="18" t="e">
        <f>COUNTIF(#REF!,"*03")</f>
        <v>#REF!</v>
      </c>
      <c r="J25" s="18" t="e">
        <f>COUNTIF(#REF!,"*03")</f>
        <v>#REF!</v>
      </c>
      <c r="K25" s="18" t="e">
        <f>COUNTIF(#REF!,"*03")</f>
        <v>#REF!</v>
      </c>
      <c r="L25" s="18" t="e">
        <f t="shared" si="1"/>
        <v>#REF!</v>
      </c>
    </row>
    <row r="26" spans="1:12" ht="15">
      <c r="A26">
        <v>2002</v>
      </c>
      <c r="B26" s="18">
        <f>COUNTIF(Grid!C2:N49,"*02")</f>
        <v>0</v>
      </c>
      <c r="C26" t="e">
        <f>COUNTIF(#REF!,"*02")</f>
        <v>#REF!</v>
      </c>
      <c r="D26" t="e">
        <f>COUNTIF(#REF!,"*02")</f>
        <v>#REF!</v>
      </c>
      <c r="E26" t="e">
        <f>COUNTIF(#REF!,"*02")</f>
        <v>#REF!</v>
      </c>
      <c r="F26" t="e">
        <f>COUNTIF(#REF!,"*02")</f>
        <v>#REF!</v>
      </c>
      <c r="G26" t="e">
        <f>COUNTIF(#REF!,"*02")</f>
        <v>#REF!</v>
      </c>
      <c r="H26" t="e">
        <f>COUNTIF(#REF!,"*02")</f>
        <v>#REF!</v>
      </c>
      <c r="I26" t="e">
        <f>COUNTIF(#REF!,"*02")</f>
        <v>#REF!</v>
      </c>
      <c r="J26" t="e">
        <f>COUNTIF(#REF!,"*02")</f>
        <v>#REF!</v>
      </c>
      <c r="K26" t="e">
        <f>COUNTIF(#REF!,"*02")</f>
        <v>#REF!</v>
      </c>
      <c r="L26" s="18" t="e">
        <f t="shared" si="1"/>
        <v>#REF!</v>
      </c>
    </row>
    <row r="27" spans="1:12" ht="15">
      <c r="A27">
        <v>2001</v>
      </c>
      <c r="B27" s="18">
        <f>COUNTIF(Grid!C2:N49,"*01")</f>
        <v>0</v>
      </c>
      <c r="C27" t="e">
        <f>COUNTIF(#REF!,"*01")</f>
        <v>#REF!</v>
      </c>
      <c r="D27" t="e">
        <f>COUNTIF(#REF!,"*01")</f>
        <v>#REF!</v>
      </c>
      <c r="E27" t="e">
        <f>COUNTIF(#REF!,"*01")</f>
        <v>#REF!</v>
      </c>
      <c r="F27" t="e">
        <f>COUNTIF(#REF!,"*01")</f>
        <v>#REF!</v>
      </c>
      <c r="G27" t="e">
        <f>COUNTIF(#REF!,"*01")</f>
        <v>#REF!</v>
      </c>
      <c r="H27" t="e">
        <f>COUNTIF(#REF!,"*01")</f>
        <v>#REF!</v>
      </c>
      <c r="I27" t="e">
        <f>COUNTIF(#REF!,"*01")</f>
        <v>#REF!</v>
      </c>
      <c r="J27" t="e">
        <f>COUNTIF(#REF!,"*01")</f>
        <v>#REF!</v>
      </c>
      <c r="K27" t="e">
        <f>COUNTIF(#REF!,"*01")</f>
        <v>#REF!</v>
      </c>
      <c r="L27" s="18" t="e">
        <f t="shared" si="1"/>
        <v>#REF!</v>
      </c>
    </row>
    <row r="28" spans="1:12" ht="15">
      <c r="A28">
        <v>2000</v>
      </c>
      <c r="B28" s="18">
        <f>COUNTIF(Grid!C2:N49,"*00")</f>
        <v>0</v>
      </c>
      <c r="C28" t="e">
        <f>COUNTIF(#REF!,"*00")</f>
        <v>#REF!</v>
      </c>
      <c r="D28" t="e">
        <f>COUNTIF(#REF!,"*00")</f>
        <v>#REF!</v>
      </c>
      <c r="E28" t="e">
        <f>COUNTIF(#REF!,"*00")</f>
        <v>#REF!</v>
      </c>
      <c r="F28" t="e">
        <f>COUNTIF(#REF!,"*00")</f>
        <v>#REF!</v>
      </c>
      <c r="G28" t="e">
        <f>COUNTIF(#REF!,"*00")</f>
        <v>#REF!</v>
      </c>
      <c r="H28" t="e">
        <f>COUNTIF(#REF!,"*00")</f>
        <v>#REF!</v>
      </c>
      <c r="I28" t="e">
        <f>COUNTIF(#REF!,"*00")</f>
        <v>#REF!</v>
      </c>
      <c r="J28" t="e">
        <f>COUNTIF(#REF!,"*00")</f>
        <v>#REF!</v>
      </c>
      <c r="K28" t="e">
        <f>COUNTIF(#REF!,"*00")</f>
        <v>#REF!</v>
      </c>
      <c r="L28" s="18" t="e">
        <f t="shared" si="1"/>
        <v>#REF!</v>
      </c>
    </row>
    <row r="29" spans="1:12" s="18" customFormat="1" ht="15">
      <c r="A29" s="18">
        <v>1999</v>
      </c>
      <c r="B29" s="18">
        <f>COUNTIF(Grid!C2:N49,"*99")</f>
        <v>0</v>
      </c>
      <c r="C29" s="18" t="e">
        <f>COUNTIF(#REF!,"*99")</f>
        <v>#REF!</v>
      </c>
      <c r="D29" s="18" t="e">
        <f>COUNTIF(#REF!,"*99")</f>
        <v>#REF!</v>
      </c>
      <c r="E29" s="18" t="e">
        <f>COUNTIF(#REF!,"*99")</f>
        <v>#REF!</v>
      </c>
      <c r="F29" s="18" t="e">
        <f>COUNTIF(#REF!,"*99")</f>
        <v>#REF!</v>
      </c>
      <c r="G29" s="18" t="e">
        <f>COUNTIF(#REF!,"*99")</f>
        <v>#REF!</v>
      </c>
      <c r="H29" s="18" t="e">
        <f>COUNTIF(#REF!,"*99")</f>
        <v>#REF!</v>
      </c>
      <c r="I29" s="18" t="e">
        <f>COUNTIF(#REF!,"*99")</f>
        <v>#REF!</v>
      </c>
      <c r="J29" s="18" t="e">
        <f>COUNTIF(#REF!,"*99")</f>
        <v>#REF!</v>
      </c>
      <c r="K29" s="18" t="e">
        <f>COUNTIF(#REF!,"*99")</f>
        <v>#REF!</v>
      </c>
      <c r="L29" s="18" t="e">
        <f>SUM(B29:K29)</f>
        <v>#REF!</v>
      </c>
    </row>
    <row r="30" spans="1:12" s="18" customFormat="1" ht="15">
      <c r="A30" s="18">
        <v>1998</v>
      </c>
      <c r="B30" s="18">
        <f>COUNTIF(Grid!C2:N49,"*98")</f>
        <v>0</v>
      </c>
      <c r="C30" s="18" t="e">
        <f>COUNTIF(#REF!,"*98")</f>
        <v>#REF!</v>
      </c>
      <c r="D30" s="18" t="e">
        <f>COUNTIF(#REF!,"*98")</f>
        <v>#REF!</v>
      </c>
      <c r="E30" s="18" t="e">
        <f>COUNTIF(#REF!,"*98")</f>
        <v>#REF!</v>
      </c>
      <c r="F30" s="18" t="e">
        <f>COUNTIF(#REF!,"*98")</f>
        <v>#REF!</v>
      </c>
      <c r="G30" s="18" t="e">
        <f>COUNTIF(#REF!,"*98")</f>
        <v>#REF!</v>
      </c>
      <c r="H30" s="18" t="e">
        <f>COUNTIF(#REF!,"*98")</f>
        <v>#REF!</v>
      </c>
      <c r="I30" s="18" t="e">
        <f>COUNTIF(#REF!,"*98")</f>
        <v>#REF!</v>
      </c>
      <c r="J30" s="18" t="e">
        <f>COUNTIF(#REF!,"*98")</f>
        <v>#REF!</v>
      </c>
      <c r="K30" s="18" t="e">
        <f>COUNTIF(#REF!,"*98")</f>
        <v>#REF!</v>
      </c>
      <c r="L30" s="18" t="e">
        <f>SUM(B30:K30)</f>
        <v>#REF!</v>
      </c>
    </row>
    <row r="31" spans="1:12" s="18" customFormat="1" ht="15">
      <c r="A31" s="18">
        <v>1997</v>
      </c>
      <c r="B31" s="18">
        <f>COUNTIF(Grid!C2:N49,"*97")</f>
        <v>0</v>
      </c>
      <c r="C31" s="18" t="e">
        <f>COUNTIF(#REF!,"*97")</f>
        <v>#REF!</v>
      </c>
      <c r="D31" s="18" t="e">
        <f>COUNTIF(#REF!,"*97")</f>
        <v>#REF!</v>
      </c>
      <c r="E31" s="18" t="e">
        <f>COUNTIF(#REF!,"*97")</f>
        <v>#REF!</v>
      </c>
      <c r="F31" s="18" t="e">
        <f>COUNTIF(#REF!,"*97")</f>
        <v>#REF!</v>
      </c>
      <c r="G31" s="18" t="e">
        <f>COUNTIF(#REF!,"*97")</f>
        <v>#REF!</v>
      </c>
      <c r="H31" s="18" t="e">
        <f>COUNTIF(#REF!,"*97")</f>
        <v>#REF!</v>
      </c>
      <c r="I31" s="18" t="e">
        <f>COUNTIF(#REF!,"*97")</f>
        <v>#REF!</v>
      </c>
      <c r="J31" s="18" t="e">
        <f>COUNTIF(#REF!,"*97")</f>
        <v>#REF!</v>
      </c>
      <c r="K31" s="18" t="e">
        <f>COUNTIF(#REF!,"*97")</f>
        <v>#REF!</v>
      </c>
      <c r="L31" s="18" t="e">
        <f>SUM(B31:K31)</f>
        <v>#REF!</v>
      </c>
    </row>
    <row r="32" spans="1:12" s="18" customFormat="1" ht="15">
      <c r="A32" s="18">
        <v>1996</v>
      </c>
      <c r="B32" s="18">
        <f>COUNTIF(Grid!C2:N49,"*96")</f>
        <v>0</v>
      </c>
      <c r="C32" s="18" t="e">
        <f>COUNTIF(#REF!,"*96")</f>
        <v>#REF!</v>
      </c>
      <c r="D32" s="18" t="e">
        <f>COUNTIF(#REF!,"*96")</f>
        <v>#REF!</v>
      </c>
      <c r="E32" s="18" t="e">
        <f>COUNTIF(#REF!,"*96")</f>
        <v>#REF!</v>
      </c>
      <c r="F32" s="18" t="e">
        <f>COUNTIF(#REF!,"*96")</f>
        <v>#REF!</v>
      </c>
      <c r="G32" s="18" t="e">
        <f>COUNTIF(#REF!,"*96")</f>
        <v>#REF!</v>
      </c>
      <c r="H32" s="18" t="e">
        <f>COUNTIF(#REF!,"*96")</f>
        <v>#REF!</v>
      </c>
      <c r="I32" s="18" t="e">
        <f>COUNTIF(#REF!,"*96")</f>
        <v>#REF!</v>
      </c>
      <c r="J32" s="18" t="e">
        <f>COUNTIF(#REF!,"*96")</f>
        <v>#REF!</v>
      </c>
      <c r="K32" s="18" t="e">
        <f>COUNTIF(#REF!,"*96")</f>
        <v>#REF!</v>
      </c>
      <c r="L32" s="18" t="e">
        <f>SUM(B32:K32)</f>
        <v>#REF!</v>
      </c>
    </row>
    <row r="33" spans="1:12" s="18" customFormat="1" ht="15">
      <c r="A33" s="18">
        <v>1995</v>
      </c>
      <c r="B33" s="18">
        <f>COUNTIF(Grid!C2:N49,"*95")</f>
        <v>0</v>
      </c>
      <c r="C33" s="18" t="e">
        <f>COUNTIF(#REF!,"*95")</f>
        <v>#REF!</v>
      </c>
      <c r="D33" s="18" t="e">
        <f>COUNTIF(#REF!,"*95")</f>
        <v>#REF!</v>
      </c>
      <c r="E33" s="18" t="e">
        <f>COUNTIF(#REF!,"*95")</f>
        <v>#REF!</v>
      </c>
      <c r="F33" s="18" t="e">
        <f>COUNTIF(#REF!,"*95")</f>
        <v>#REF!</v>
      </c>
      <c r="G33" s="18" t="e">
        <f>COUNTIF(#REF!,"*95")</f>
        <v>#REF!</v>
      </c>
      <c r="H33" s="18" t="e">
        <f>COUNTIF(#REF!,"*95")</f>
        <v>#REF!</v>
      </c>
      <c r="I33" s="18" t="e">
        <f>COUNTIF(#REF!,"*95")</f>
        <v>#REF!</v>
      </c>
      <c r="J33" s="18" t="e">
        <f>COUNTIF(#REF!,"*95")</f>
        <v>#REF!</v>
      </c>
      <c r="K33" s="18" t="e">
        <f>COUNTIF(#REF!,"*95")</f>
        <v>#REF!</v>
      </c>
      <c r="L33" s="18" t="e">
        <f>SUM(B33:K33)</f>
        <v>#REF!</v>
      </c>
    </row>
    <row r="36" spans="2:12" ht="15">
      <c r="B36" t="s">
        <v>78</v>
      </c>
      <c r="C36" t="s">
        <v>79</v>
      </c>
      <c r="D36" t="s">
        <v>80</v>
      </c>
      <c r="E36" t="s">
        <v>81</v>
      </c>
      <c r="F36" t="s">
        <v>82</v>
      </c>
      <c r="G36" t="s">
        <v>83</v>
      </c>
      <c r="H36" t="s">
        <v>84</v>
      </c>
      <c r="I36" t="s">
        <v>85</v>
      </c>
      <c r="J36" t="s">
        <v>86</v>
      </c>
      <c r="K36" t="s">
        <v>87</v>
      </c>
      <c r="L36" t="s">
        <v>89</v>
      </c>
    </row>
    <row r="37" spans="2:12" ht="15">
      <c r="B37" t="e">
        <f>COUNTIF(Grid!#REF!,"576")</f>
        <v>#REF!</v>
      </c>
      <c r="C37" t="e">
        <f>COUNTIF(#REF!,"576")</f>
        <v>#REF!</v>
      </c>
      <c r="D37" t="e">
        <f>COUNTIF(#REF!,"576")</f>
        <v>#REF!</v>
      </c>
      <c r="E37" t="e">
        <f>COUNTIF(#REF!,"576")</f>
        <v>#REF!</v>
      </c>
      <c r="F37" t="e">
        <f>COUNTIF(#REF!,"576")</f>
        <v>#REF!</v>
      </c>
      <c r="G37" t="e">
        <f>COUNTIF(#REF!,"576")</f>
        <v>#REF!</v>
      </c>
      <c r="H37" t="e">
        <f>COUNTIF(#REF!,"576")</f>
        <v>#REF!</v>
      </c>
      <c r="I37" t="e">
        <f>COUNTIF(#REF!,"576")</f>
        <v>#REF!</v>
      </c>
      <c r="J37" t="e">
        <f>COUNTIF(#REF!,"576")</f>
        <v>#REF!</v>
      </c>
      <c r="K37" t="e">
        <f>COUNTIF(#REF!,"576")</f>
        <v>#REF!</v>
      </c>
      <c r="L37" t="e">
        <f>SUM(B37:K37)</f>
        <v>#REF!</v>
      </c>
    </row>
    <row r="38" ht="15">
      <c r="B38" s="18"/>
    </row>
    <row r="40" spans="2:11" ht="15">
      <c r="B40" s="18"/>
      <c r="C40" s="18"/>
      <c r="D40" s="18"/>
      <c r="E40" s="18"/>
      <c r="F40" s="18"/>
      <c r="G40" s="18"/>
      <c r="H40" s="18"/>
      <c r="I40" s="18"/>
      <c r="J40" s="18"/>
      <c r="K40" s="18"/>
    </row>
    <row r="41" spans="1:11" ht="15">
      <c r="A41" s="15"/>
      <c r="C41" s="18"/>
      <c r="D41" s="18"/>
      <c r="E41" s="18"/>
      <c r="F41" s="18"/>
      <c r="G41" s="18"/>
      <c r="H41" s="18"/>
      <c r="I41" s="18"/>
      <c r="J41" s="18"/>
      <c r="K41" s="18"/>
    </row>
    <row r="42" spans="1:4" ht="15">
      <c r="A42" s="15"/>
      <c r="B42" s="18"/>
      <c r="C42" s="18"/>
      <c r="D42" s="18"/>
    </row>
    <row r="43" spans="1:4" ht="15">
      <c r="A43" s="15"/>
      <c r="B43" s="18"/>
      <c r="C43" s="18"/>
      <c r="D43" s="18"/>
    </row>
    <row r="44" spans="1:4" ht="15">
      <c r="A44" s="15"/>
      <c r="B44" s="18"/>
      <c r="C44" s="18"/>
      <c r="D44" s="18"/>
    </row>
    <row r="45" spans="1:4" ht="15">
      <c r="A45" s="15"/>
      <c r="B45" s="18"/>
      <c r="C45" s="18"/>
      <c r="D45" s="18"/>
    </row>
    <row r="46" spans="1:4" ht="15">
      <c r="A46" s="15"/>
      <c r="B46" s="18"/>
      <c r="C46" s="18"/>
      <c r="D46" s="18"/>
    </row>
    <row r="47" spans="1:4" ht="15">
      <c r="A47" s="15"/>
      <c r="B47" s="18"/>
      <c r="C47" s="18"/>
      <c r="D47" s="18"/>
    </row>
    <row r="48" spans="1:4" ht="15">
      <c r="A48" s="15"/>
      <c r="B48" s="18"/>
      <c r="C48" s="18"/>
      <c r="D48" s="18"/>
    </row>
    <row r="49" spans="1:2" ht="15">
      <c r="A49" s="15"/>
      <c r="B49" s="18"/>
    </row>
    <row r="50" spans="1:2" ht="15">
      <c r="A50" s="15"/>
      <c r="B50" s="18"/>
    </row>
    <row r="51" spans="1:2" ht="15">
      <c r="A51" s="15"/>
      <c r="B51" s="18"/>
    </row>
    <row r="52" spans="1:2" ht="15">
      <c r="A52" s="15"/>
      <c r="B52" s="18"/>
    </row>
    <row r="53" spans="1:2" ht="15">
      <c r="A53" s="15"/>
      <c r="B53" s="18"/>
    </row>
    <row r="54" spans="1:2" ht="15">
      <c r="A54" s="15"/>
      <c r="B54" s="18"/>
    </row>
    <row r="55" spans="1:2" ht="15">
      <c r="A55" s="15"/>
      <c r="B55" s="18"/>
    </row>
    <row r="56" spans="1:2" ht="15">
      <c r="A56" s="15"/>
      <c r="B56" s="18"/>
    </row>
    <row r="57" spans="1:2" ht="15">
      <c r="A57" s="15"/>
      <c r="B57" s="18"/>
    </row>
    <row r="58" spans="1:2" ht="15">
      <c r="A58" s="15"/>
      <c r="B58" s="18"/>
    </row>
    <row r="59" spans="1:2" ht="15">
      <c r="A59" s="15"/>
      <c r="B59" s="18"/>
    </row>
    <row r="60" spans="1:2" ht="15">
      <c r="A60" s="15"/>
      <c r="B60" s="18"/>
    </row>
    <row r="61" spans="1:2" ht="15">
      <c r="A61" s="15"/>
      <c r="B61" s="18"/>
    </row>
    <row r="62" spans="1:2" ht="15">
      <c r="A62" s="15"/>
      <c r="B62" s="18"/>
    </row>
    <row r="63" spans="1:2" ht="15">
      <c r="A63" s="15"/>
      <c r="B63" s="18"/>
    </row>
    <row r="64" spans="1:2" ht="15">
      <c r="A64" s="15"/>
      <c r="B64" s="18"/>
    </row>
    <row r="65" spans="1:2" ht="15">
      <c r="A65" s="15"/>
      <c r="B65" s="18"/>
    </row>
    <row r="66" spans="1:2" ht="15">
      <c r="A66" s="15"/>
      <c r="B66" s="18"/>
    </row>
    <row r="67" spans="1:2" ht="15">
      <c r="A67" s="15"/>
      <c r="B67" s="18"/>
    </row>
    <row r="68" spans="1:2" ht="15">
      <c r="A68" s="15"/>
      <c r="B68" s="18"/>
    </row>
    <row r="69" spans="1:2" ht="15">
      <c r="A69" s="15"/>
      <c r="B69" s="18"/>
    </row>
    <row r="70" spans="1:2" ht="15">
      <c r="A70" s="15"/>
      <c r="B70" s="18"/>
    </row>
    <row r="71" spans="1:2" ht="15">
      <c r="A71" s="15"/>
      <c r="B71" s="18"/>
    </row>
    <row r="72" ht="15">
      <c r="A72" s="15"/>
    </row>
    <row r="73" ht="15">
      <c r="A73" s="15"/>
    </row>
    <row r="74" ht="15">
      <c r="A74" s="15"/>
    </row>
    <row r="75" ht="15">
      <c r="A75" s="15"/>
    </row>
    <row r="76" ht="15">
      <c r="A76"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rathbune</dc:creator>
  <cp:keywords/>
  <dc:description/>
  <cp:lastModifiedBy>Eric</cp:lastModifiedBy>
  <cp:lastPrinted>2010-11-05T12:08:19Z</cp:lastPrinted>
  <dcterms:created xsi:type="dcterms:W3CDTF">2008-02-07T12:51:31Z</dcterms:created>
  <dcterms:modified xsi:type="dcterms:W3CDTF">2021-05-05T04:49:55Z</dcterms:modified>
  <cp:category/>
  <cp:version/>
  <cp:contentType/>
  <cp:contentStatus/>
</cp:coreProperties>
</file>